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10086\Desktop\@입점\"/>
    </mc:Choice>
  </mc:AlternateContent>
  <xr:revisionPtr revIDLastSave="0" documentId="8_{E6A6E89E-5E57-4093-BE1B-A4A6511A56E7}" xr6:coauthVersionLast="36" xr6:coauthVersionMax="36" xr10:uidLastSave="{00000000-0000-0000-0000-000000000000}"/>
  <bookViews>
    <workbookView xWindow="0" yWindow="0" windowWidth="28800" windowHeight="12540" tabRatio="990" firstSheet="2" activeTab="2" xr2:uid="{00000000-000D-0000-FFFF-FFFF00000000}"/>
  </bookViews>
  <sheets>
    <sheet name="무이자" sheetId="31" state="hidden" r:id="rId1"/>
    <sheet name="변동비" sheetId="1" state="hidden" r:id="rId2"/>
    <sheet name="기업현황표" sheetId="35" r:id="rId3"/>
    <sheet name="2차협력사 개설요청서(공문)" sheetId="42" state="hidden" r:id="rId4"/>
  </sheets>
  <definedNames>
    <definedName name="_3월">변동비!$L$7:$M$10</definedName>
    <definedName name="CS비" localSheetId="2">#REF!</definedName>
    <definedName name="CS비">#REF!</definedName>
    <definedName name="DM신문광고비" localSheetId="2">#REF!</definedName>
    <definedName name="DM신문광고비">#REF!</definedName>
    <definedName name="_xlnm.Print_Area" localSheetId="2">기업현황표!$A$1:$AQ$47</definedName>
    <definedName name="tkdvnadnsd" localSheetId="2">#REF!</definedName>
    <definedName name="tkdvnadnsd">#REF!</definedName>
    <definedName name="감가상각비" localSheetId="2">#REF!</definedName>
    <definedName name="감가상각비">#REF!</definedName>
    <definedName name="개발용역비" localSheetId="2">#REF!</definedName>
    <definedName name="개발용역비">#REF!</definedName>
    <definedName name="교육훈련비" localSheetId="2">#REF!</definedName>
    <definedName name="교육훈련비">#REF!</definedName>
    <definedName name="ㄴㄴㄴ" localSheetId="2">#REF!</definedName>
    <definedName name="ㄴㄴㄴ">#REF!</definedName>
    <definedName name="ㄴㄴㄴㄴ" localSheetId="2">#REF!</definedName>
    <definedName name="ㄴㄴㄴㄴ">#REF!</definedName>
    <definedName name="동의서">#REF!</definedName>
    <definedName name="무이자할부수수료_" localSheetId="2">#REF!</definedName>
    <definedName name="무이자할부수수료_">#REF!</definedName>
    <definedName name="복리후생비1" localSheetId="2">#REF!</definedName>
    <definedName name="복리후생비1">#REF!</definedName>
    <definedName name="복리후생비2_교통비" localSheetId="2">#REF!</definedName>
    <definedName name="복리후생비2_교통비">#REF!</definedName>
    <definedName name="상품탭에_기입" localSheetId="2">#REF!</definedName>
    <definedName name="상품탭에_기입">#REF!</definedName>
    <definedName name="생산재고" localSheetId="2">#REF!,#REF!,#REF!,#REF!,#REF!,#REF!,#REF!,#REF!,#REF!</definedName>
    <definedName name="생산재고">#REF!,#REF!,#REF!,#REF!,#REF!,#REF!,#REF!,#REF!,#REF!</definedName>
    <definedName name="송금추심수수료" localSheetId="2">#REF!</definedName>
    <definedName name="송금추심수수료">#REF!</definedName>
    <definedName name="수주기준표" localSheetId="2">#REF!</definedName>
    <definedName name="수주기준표">#REF!</definedName>
    <definedName name="월간요청" localSheetId="2">#REF!,#REF!,#REF!,#REF!,#REF!,#REF!,#REF!,#REF!,#REF!</definedName>
    <definedName name="월간요청">#REF!,#REF!,#REF!,#REF!,#REF!,#REF!,#REF!,#REF!,#REF!</definedName>
    <definedName name="이태진" localSheetId="2">#REF!</definedName>
    <definedName name="이태진">#REF!</definedName>
    <definedName name="이태진1" localSheetId="2">#REF!</definedName>
    <definedName name="이태진1">#REF!</definedName>
    <definedName name="인원표" localSheetId="2">#REF!</definedName>
    <definedName name="인원표">#REF!</definedName>
    <definedName name="전산용역수수료" localSheetId="2">#REF!</definedName>
    <definedName name="전산용역수수료">#REF!</definedName>
    <definedName name="중계수수료" localSheetId="2">#REF!</definedName>
    <definedName name="중계수수료">#REF!</definedName>
    <definedName name="카드가맹점수수료" localSheetId="2">#REF!</definedName>
    <definedName name="카드가맹점수수료">#REF!</definedName>
    <definedName name="투자" localSheetId="2">#REF!</definedName>
    <definedName name="투자">#REF!</definedName>
    <definedName name="투자요약" localSheetId="2">#REF!</definedName>
    <definedName name="투자요약">#REF!</definedName>
    <definedName name="포장비_배송비" localSheetId="2">#REF!</definedName>
    <definedName name="포장비_배송비">#REF!</definedName>
    <definedName name="포장비_배송비_물류_" localSheetId="2">#REF!</definedName>
    <definedName name="포장비_배송비_물류_">#REF!</definedName>
    <definedName name="행사비" localSheetId="2">#REF!</definedName>
    <definedName name="행사비">#REF!</definedName>
    <definedName name="협회비" localSheetId="2">#REF!</definedName>
    <definedName name="협회비">#REF!</definedName>
    <definedName name="회원적립금" localSheetId="2">#REF!</definedName>
    <definedName name="회원적립금">#REF!</definedName>
  </definedNames>
  <calcPr calcId="191029"/>
</workbook>
</file>

<file path=xl/calcChain.xml><?xml version="1.0" encoding="utf-8"?>
<calcChain xmlns="http://schemas.openxmlformats.org/spreadsheetml/2006/main">
  <c r="H81" i="1" l="1"/>
  <c r="H82" i="1"/>
  <c r="I9" i="1" l="1"/>
  <c r="I18" i="1" l="1"/>
  <c r="I15" i="1"/>
  <c r="I12" i="1"/>
  <c r="C85" i="1"/>
  <c r="C96" i="1"/>
  <c r="C95" i="1"/>
  <c r="C94" i="1"/>
  <c r="C93" i="1"/>
  <c r="C92" i="1"/>
  <c r="C91" i="1"/>
  <c r="C90" i="1"/>
  <c r="C89" i="1"/>
  <c r="C88" i="1"/>
  <c r="C87" i="1"/>
  <c r="C86" i="1"/>
  <c r="H83" i="1" l="1"/>
  <c r="H84" i="1"/>
  <c r="H59" i="1"/>
  <c r="I59" i="1" s="1"/>
  <c r="H56" i="1"/>
  <c r="H53" i="1" s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I53" i="1" l="1"/>
  <c r="H57" i="1"/>
  <c r="C72" i="1" l="1"/>
  <c r="C68" i="1"/>
  <c r="C64" i="1"/>
  <c r="C60" i="1"/>
  <c r="C71" i="1"/>
  <c r="C67" i="1"/>
  <c r="C63" i="1"/>
  <c r="C58" i="1"/>
  <c r="C56" i="1"/>
  <c r="C70" i="1"/>
  <c r="C66" i="1"/>
  <c r="C62" i="1"/>
  <c r="C55" i="1"/>
  <c r="C53" i="1"/>
  <c r="C57" i="1"/>
  <c r="C61" i="1"/>
  <c r="C73" i="1"/>
  <c r="C59" i="1"/>
  <c r="C69" i="1"/>
  <c r="C52" i="1"/>
  <c r="C54" i="1"/>
  <c r="C65" i="1"/>
</calcChain>
</file>

<file path=xl/sharedStrings.xml><?xml version="1.0" encoding="utf-8"?>
<sst xmlns="http://schemas.openxmlformats.org/spreadsheetml/2006/main" count="296" uniqueCount="209">
  <si>
    <t>&lt;카탈로그 변동비 산출 기준&gt;</t>
    <phoneticPr fontId="5" type="noConversion"/>
  </si>
  <si>
    <t>&lt;카드가맹점수수료 및 무이자수수료&gt;</t>
    <phoneticPr fontId="5" type="noConversion"/>
  </si>
  <si>
    <t>카드사용비중</t>
    <phoneticPr fontId="5" type="noConversion"/>
  </si>
  <si>
    <t>구분</t>
  </si>
  <si>
    <t>가맹점수수료율</t>
    <phoneticPr fontId="5" type="noConversion"/>
  </si>
  <si>
    <t>&lt;일시불할인 수수료 및 금액&gt;</t>
    <phoneticPr fontId="5" type="noConversion"/>
  </si>
  <si>
    <t>TV</t>
    <phoneticPr fontId="5" type="noConversion"/>
  </si>
  <si>
    <t>카탈로그</t>
    <phoneticPr fontId="5" type="noConversion"/>
  </si>
  <si>
    <t>할부개월수</t>
    <phoneticPr fontId="5" type="noConversion"/>
  </si>
  <si>
    <t>무이자수수율</t>
    <phoneticPr fontId="5" type="noConversion"/>
  </si>
  <si>
    <t>무이자 할인금액</t>
    <phoneticPr fontId="5" type="noConversion"/>
  </si>
  <si>
    <t>월</t>
    <phoneticPr fontId="5" type="noConversion"/>
  </si>
  <si>
    <t>쇼핑몰</t>
    <phoneticPr fontId="5" type="noConversion"/>
  </si>
  <si>
    <t>할부개월수</t>
    <phoneticPr fontId="5" type="noConversion"/>
  </si>
  <si>
    <t>1월</t>
    <phoneticPr fontId="5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</si>
  <si>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</si>
  <si>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</si>
  <si>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</si>
  <si>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</si>
  <si>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</si>
  <si>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</si>
  <si>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</si>
  <si>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</si>
  <si>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</si>
  <si>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</si>
  <si>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</si>
  <si>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&lt;택배비용&gt;</t>
    <phoneticPr fontId="5" type="noConversion"/>
  </si>
  <si>
    <t>※ 택배비 = 배송비+포장비+물류인건비 (센타배송인 경우)</t>
    <phoneticPr fontId="5" type="noConversion"/>
  </si>
  <si>
    <t>상품군코드</t>
    <phoneticPr fontId="5" type="noConversion"/>
  </si>
  <si>
    <t>배송비</t>
  </si>
  <si>
    <t>인건비/부자재</t>
    <phoneticPr fontId="5" type="noConversion"/>
  </si>
  <si>
    <t>택배비</t>
  </si>
  <si>
    <t>배송형태</t>
    <phoneticPr fontId="5" type="noConversion"/>
  </si>
  <si>
    <t>실택배비</t>
    <phoneticPr fontId="5" type="noConversion"/>
  </si>
  <si>
    <t>반품율</t>
    <phoneticPr fontId="5" type="noConversion"/>
  </si>
  <si>
    <t>여성의류</t>
    <phoneticPr fontId="5" type="noConversion"/>
  </si>
  <si>
    <t>센터</t>
    <phoneticPr fontId="5" type="noConversion"/>
  </si>
  <si>
    <t>센터배송</t>
    <phoneticPr fontId="5" type="noConversion"/>
  </si>
  <si>
    <t>여성의류</t>
    <phoneticPr fontId="5" type="noConversion"/>
  </si>
  <si>
    <t>남성의류</t>
    <phoneticPr fontId="5" type="noConversion"/>
  </si>
  <si>
    <t>센터</t>
  </si>
  <si>
    <t>업체</t>
    <phoneticPr fontId="5" type="noConversion"/>
  </si>
  <si>
    <t>아동의류</t>
    <phoneticPr fontId="5" type="noConversion"/>
  </si>
  <si>
    <t>지원배송</t>
    <phoneticPr fontId="5" type="noConversion"/>
  </si>
  <si>
    <t>잡화</t>
  </si>
  <si>
    <t>속옷</t>
  </si>
  <si>
    <t>레포츠용품</t>
  </si>
  <si>
    <t>레포츠의류</t>
  </si>
  <si>
    <t>보석</t>
    <phoneticPr fontId="5" type="noConversion"/>
  </si>
  <si>
    <t>가구</t>
  </si>
  <si>
    <t>침구</t>
  </si>
  <si>
    <t>인테리어</t>
  </si>
  <si>
    <t>생활용품</t>
  </si>
  <si>
    <t>서비스</t>
  </si>
  <si>
    <t>여행</t>
  </si>
  <si>
    <t>주방용품</t>
  </si>
  <si>
    <t>주방가전</t>
  </si>
  <si>
    <t>생활가전</t>
  </si>
  <si>
    <t>디지털가전</t>
  </si>
  <si>
    <t>일반식품</t>
  </si>
  <si>
    <t>건강식품</t>
  </si>
  <si>
    <t>아동실버</t>
  </si>
  <si>
    <t>이미용</t>
  </si>
  <si>
    <t>센터</t>
    <phoneticPr fontId="5" type="noConversion"/>
  </si>
  <si>
    <t>&lt; ARS비중 및 주문비용&gt;</t>
    <phoneticPr fontId="5" type="noConversion"/>
  </si>
  <si>
    <t>※ 주문비 : 카데고리별 전환율 감안</t>
    <phoneticPr fontId="5" type="noConversion"/>
  </si>
  <si>
    <t>ARS비중</t>
    <phoneticPr fontId="5" type="noConversion"/>
  </si>
  <si>
    <t>상품군코드</t>
    <phoneticPr fontId="5" type="noConversion"/>
  </si>
  <si>
    <t>건당주문</t>
  </si>
  <si>
    <t>콜단가 산출근거</t>
    <phoneticPr fontId="5" type="noConversion"/>
  </si>
  <si>
    <t>여성의류</t>
  </si>
  <si>
    <t>7000억 기준 총콜수</t>
    <phoneticPr fontId="5" type="noConversion"/>
  </si>
  <si>
    <t>남성의류</t>
  </si>
  <si>
    <t>콜센터 관련비용</t>
    <phoneticPr fontId="5" type="noConversion"/>
  </si>
  <si>
    <t>아동의류</t>
  </si>
  <si>
    <t>- 주문전화료</t>
    <phoneticPr fontId="5" type="noConversion"/>
  </si>
  <si>
    <t>- 용역비 등</t>
    <phoneticPr fontId="5" type="noConversion"/>
  </si>
  <si>
    <t>- 인건비 등</t>
    <phoneticPr fontId="5" type="noConversion"/>
  </si>
  <si>
    <t>콜단가</t>
    <phoneticPr fontId="5" type="noConversion"/>
  </si>
  <si>
    <t>주문콜수</t>
    <phoneticPr fontId="5" type="noConversion"/>
  </si>
  <si>
    <t>보석</t>
  </si>
  <si>
    <t>CS콜수</t>
    <phoneticPr fontId="5" type="noConversion"/>
  </si>
  <si>
    <t>&lt; SO수수료비용&gt;</t>
    <phoneticPr fontId="5" type="noConversion"/>
  </si>
  <si>
    <t>SO비중</t>
    <phoneticPr fontId="5" type="noConversion"/>
  </si>
  <si>
    <t>&lt; 방송제작비용&gt;</t>
    <phoneticPr fontId="5" type="noConversion"/>
  </si>
  <si>
    <t>방송제작비용</t>
    <phoneticPr fontId="5" type="noConversion"/>
  </si>
  <si>
    <t>방송제작비</t>
    <phoneticPr fontId="5" type="noConversion"/>
  </si>
  <si>
    <t>제작비총액</t>
    <phoneticPr fontId="5" type="noConversion"/>
  </si>
  <si>
    <t>시간당제작비</t>
    <phoneticPr fontId="5" type="noConversion"/>
  </si>
  <si>
    <t>분당제작비</t>
    <phoneticPr fontId="5" type="noConversion"/>
  </si>
  <si>
    <t>분당판매수량</t>
    <phoneticPr fontId="5" type="noConversion"/>
  </si>
  <si>
    <t>단위당 제작비</t>
    <phoneticPr fontId="5" type="noConversion"/>
  </si>
  <si>
    <t>분기별월평균</t>
    <phoneticPr fontId="5" type="noConversion"/>
  </si>
  <si>
    <t>분기별</t>
    <phoneticPr fontId="5" type="noConversion"/>
  </si>
  <si>
    <t>분기별평균</t>
    <phoneticPr fontId="5" type="noConversion"/>
  </si>
  <si>
    <t>1/4분기월평균</t>
    <phoneticPr fontId="5" type="noConversion"/>
  </si>
  <si>
    <t>2/4분기월평균</t>
    <phoneticPr fontId="5" type="noConversion"/>
  </si>
  <si>
    <t>3/4분기월평균</t>
    <phoneticPr fontId="5" type="noConversion"/>
  </si>
  <si>
    <t>4/4분기월평균</t>
    <phoneticPr fontId="5" type="noConversion"/>
  </si>
  <si>
    <t>3월</t>
    <phoneticPr fontId="5" type="noConversion"/>
  </si>
  <si>
    <t>월</t>
    <phoneticPr fontId="5" type="noConversion"/>
  </si>
  <si>
    <t>총취급액</t>
    <phoneticPr fontId="5" type="noConversion"/>
  </si>
  <si>
    <t>월별취급액</t>
    <phoneticPr fontId="5" type="noConversion"/>
  </si>
  <si>
    <t>월별취급액</t>
    <phoneticPr fontId="5" type="noConversion"/>
  </si>
  <si>
    <t>1월</t>
    <phoneticPr fontId="5" type="noConversion"/>
  </si>
  <si>
    <t>&lt;2012년도 분기별 취급고 목표액&gt;</t>
    <phoneticPr fontId="5" type="noConversion"/>
  </si>
  <si>
    <t>전환율</t>
    <phoneticPr fontId="5" type="noConversion"/>
  </si>
  <si>
    <t>주  소</t>
    <phoneticPr fontId="5" type="noConversion"/>
  </si>
  <si>
    <t>전화번호</t>
    <phoneticPr fontId="5" type="noConversion"/>
  </si>
  <si>
    <t>Fax</t>
    <phoneticPr fontId="5" type="noConversion"/>
  </si>
  <si>
    <t>사업자등록번호</t>
    <phoneticPr fontId="5" type="noConversion"/>
  </si>
  <si>
    <t>법인등록번호</t>
    <phoneticPr fontId="5" type="noConversion"/>
  </si>
  <si>
    <t>홈페이지주소</t>
    <phoneticPr fontId="5" type="noConversion"/>
  </si>
  <si>
    <t>업종</t>
    <phoneticPr fontId="5" type="noConversion"/>
  </si>
  <si>
    <t>주거래은행</t>
    <phoneticPr fontId="5" type="noConversion"/>
  </si>
  <si>
    <t xml:space="preserve">       은행                  지점</t>
    <phoneticPr fontId="5" type="noConversion"/>
  </si>
  <si>
    <t>기업형태</t>
    <phoneticPr fontId="5" type="noConversion"/>
  </si>
  <si>
    <t>① 상장   ② 장외등록   ③ 등록   ④ 외감   ⑤ 일반</t>
    <phoneticPr fontId="5" type="noConversion"/>
  </si>
  <si>
    <t>결산기말종업원수</t>
    <phoneticPr fontId="5" type="noConversion"/>
  </si>
  <si>
    <t>총인원</t>
    <phoneticPr fontId="5" type="noConversion"/>
  </si>
  <si>
    <t>사무직</t>
    <phoneticPr fontId="5" type="noConversion"/>
  </si>
  <si>
    <t>생산직</t>
    <phoneticPr fontId="5" type="noConversion"/>
  </si>
  <si>
    <t>기술직</t>
    <phoneticPr fontId="5" type="noConversion"/>
  </si>
  <si>
    <t>기타</t>
    <phoneticPr fontId="5" type="noConversion"/>
  </si>
  <si>
    <t>20  년말</t>
    <phoneticPr fontId="5" type="noConversion"/>
  </si>
  <si>
    <t>해당 년월</t>
    <phoneticPr fontId="5" type="noConversion"/>
  </si>
  <si>
    <t>내  용</t>
    <phoneticPr fontId="5" type="noConversion"/>
  </si>
  <si>
    <t>판매처</t>
    <phoneticPr fontId="5" type="noConversion"/>
  </si>
  <si>
    <t>유통망</t>
    <phoneticPr fontId="5" type="noConversion"/>
  </si>
  <si>
    <t>ㅁ 백화점 ㅁ 자체매장 ㅁ 홈쇼핑 ㅁ 인터넷 ㅁ 마트 ㅁ 기타</t>
    <phoneticPr fontId="5" type="noConversion"/>
  </si>
  <si>
    <t>직급</t>
    <phoneticPr fontId="5" type="noConversion"/>
  </si>
  <si>
    <t>전화번호</t>
    <phoneticPr fontId="5" type="noConversion"/>
  </si>
  <si>
    <t>H.P</t>
    <phoneticPr fontId="5" type="noConversion"/>
  </si>
  <si>
    <t>고객상담실 운영여부</t>
    <phoneticPr fontId="5" type="noConversion"/>
  </si>
  <si>
    <t>① 자체 운영   ② 위탁 운영    ③ 운영 안 함</t>
    <phoneticPr fontId="5" type="noConversion"/>
  </si>
  <si>
    <t>고객상담실 전화번호</t>
    <phoneticPr fontId="5" type="noConversion"/>
  </si>
  <si>
    <t>A/S센터 운영여부</t>
    <phoneticPr fontId="5" type="noConversion"/>
  </si>
  <si>
    <t>A/S센터 전화번호</t>
    <phoneticPr fontId="5" type="noConversion"/>
  </si>
  <si>
    <t>100만원 이상</t>
    <phoneticPr fontId="5" type="noConversion"/>
  </si>
  <si>
    <t>51만원 이상</t>
    <phoneticPr fontId="5" type="noConversion"/>
  </si>
  <si>
    <t>21만원 이상</t>
    <phoneticPr fontId="5" type="noConversion"/>
  </si>
  <si>
    <t>11만원 이상</t>
    <phoneticPr fontId="5" type="noConversion"/>
  </si>
  <si>
    <t>5만원 이상</t>
    <phoneticPr fontId="5" type="noConversion"/>
  </si>
  <si>
    <t>30% 이상</t>
    <phoneticPr fontId="5" type="noConversion"/>
  </si>
  <si>
    <t>25% 이상</t>
    <phoneticPr fontId="5" type="noConversion"/>
  </si>
  <si>
    <t>20% 이상</t>
    <phoneticPr fontId="5" type="noConversion"/>
  </si>
  <si>
    <t>마진율</t>
    <phoneticPr fontId="5" type="noConversion"/>
  </si>
  <si>
    <t>판매가</t>
    <phoneticPr fontId="5" type="noConversion"/>
  </si>
  <si>
    <t>20% 미만</t>
    <phoneticPr fontId="5" type="noConversion"/>
  </si>
  <si>
    <t>5만원 미만</t>
    <phoneticPr fontId="5" type="noConversion"/>
  </si>
  <si>
    <t>변경금액</t>
    <phoneticPr fontId="5" type="noConversion"/>
  </si>
  <si>
    <t>(변경)반품율</t>
    <phoneticPr fontId="5" type="noConversion"/>
  </si>
  <si>
    <t>일시불할인율</t>
    <phoneticPr fontId="5" type="noConversion"/>
  </si>
  <si>
    <t xml:space="preserve">   기 업 현 황 표</t>
    <phoneticPr fontId="5" type="noConversion"/>
  </si>
  <si>
    <t>계약담당자명</t>
    <phoneticPr fontId="5" type="noConversion"/>
  </si>
  <si>
    <t>보증보험가입금액</t>
    <phoneticPr fontId="5" type="noConversion"/>
  </si>
  <si>
    <t>신용평가결과</t>
    <phoneticPr fontId="5" type="noConversion"/>
  </si>
  <si>
    <t>ㅁ 가입  ㅁ 미가입</t>
    <phoneticPr fontId="5" type="noConversion"/>
  </si>
  <si>
    <t>대표자명</t>
    <phoneticPr fontId="5" type="noConversion"/>
  </si>
  <si>
    <t>① 중소기업    ② 대기업</t>
    <phoneticPr fontId="5" type="noConversion"/>
  </si>
  <si>
    <t>ㅁ유통벤더</t>
    <phoneticPr fontId="5" type="noConversion"/>
  </si>
  <si>
    <t>2차협력사 개설 요청서</t>
  </si>
  <si>
    <t>항목</t>
  </si>
  <si>
    <t>내 용</t>
  </si>
  <si>
    <t>2차협력사명</t>
  </si>
  <si>
    <t>대표자명</t>
  </si>
  <si>
    <t>사업자번호</t>
  </si>
  <si>
    <t>주소</t>
  </si>
  <si>
    <t>연락처</t>
  </si>
  <si>
    <t xml:space="preserve">■ 개설 2차협력사 담당정보 </t>
  </si>
  <si>
    <t>담당자명</t>
  </si>
  <si>
    <t>직위</t>
  </si>
  <si>
    <t>주 소</t>
  </si>
  <si>
    <t>이메일</t>
  </si>
  <si>
    <t>영업</t>
  </si>
  <si>
    <t>상품(관리)</t>
  </si>
  <si>
    <t>회수</t>
  </si>
  <si>
    <t>출고</t>
  </si>
  <si>
    <t xml:space="preserve"> </t>
  </si>
  <si>
    <t>A/S</t>
  </si>
  <si>
    <t>■ 개설 2차협력사 정보</t>
    <phoneticPr fontId="5" type="noConversion"/>
  </si>
  <si>
    <t>주     소 :</t>
    <phoneticPr fontId="5" type="noConversion"/>
  </si>
  <si>
    <t>운영대표상품명</t>
    <phoneticPr fontId="5" type="noConversion"/>
  </si>
  <si>
    <t>2014년       월        일</t>
    <phoneticPr fontId="5" type="noConversion"/>
  </si>
  <si>
    <r>
      <t xml:space="preserve">협력사명 </t>
    </r>
    <r>
      <rPr>
        <b/>
        <sz val="14"/>
        <color rgb="FFFF0000"/>
        <rFont val="HY신명조"/>
        <family val="1"/>
        <charset val="129"/>
      </rPr>
      <t>: ㈜중소기업유통센터</t>
    </r>
    <phoneticPr fontId="5" type="noConversion"/>
  </si>
  <si>
    <t>항 목</t>
    <phoneticPr fontId="5" type="noConversion"/>
  </si>
  <si>
    <r>
      <t>㈜중소기업유통센터</t>
    </r>
    <r>
      <rPr>
        <sz val="16"/>
        <color rgb="FFFF0000"/>
        <rFont val="HY신명조"/>
        <family val="1"/>
        <charset val="129"/>
      </rPr>
      <t xml:space="preserve"> </t>
    </r>
    <r>
      <rPr>
        <sz val="16"/>
        <rFont val="HY신명조"/>
        <family val="1"/>
        <charset val="129"/>
      </rPr>
      <t xml:space="preserve">(이하 “당사)는, 원활한 업무를 위하여 다음에 명기된 2차협력사에 ㈜홈앤쇼핑 판매 및 배송/결제와 관련된 정보 공유 요청 합니다. </t>
    </r>
    <phoneticPr fontId="5" type="noConversion"/>
  </si>
  <si>
    <t xml:space="preserve">대표자명 :                     (인)  </t>
    <phoneticPr fontId="5" type="noConversion"/>
  </si>
  <si>
    <r>
      <t xml:space="preserve"> </t>
    </r>
    <r>
      <rPr>
        <b/>
        <sz val="14"/>
        <rFont val="HY신명조"/>
        <family val="1"/>
        <charset val="129"/>
      </rPr>
      <t xml:space="preserve">- </t>
    </r>
    <r>
      <rPr>
        <sz val="14"/>
        <rFont val="HY신명조"/>
        <family val="1"/>
        <charset val="129"/>
      </rPr>
      <t xml:space="preserve"> </t>
    </r>
    <r>
      <rPr>
        <b/>
        <sz val="14"/>
        <rFont val="HY신명조"/>
        <family val="1"/>
        <charset val="129"/>
      </rPr>
      <t xml:space="preserve">다        음  - </t>
    </r>
    <phoneticPr fontId="5" type="noConversion"/>
  </si>
  <si>
    <t>비 고</t>
    <phoneticPr fontId="5" type="noConversion"/>
  </si>
  <si>
    <t xml:space="preserve">
</t>
    <phoneticPr fontId="5" type="noConversion"/>
  </si>
  <si>
    <t>ㅁ 제조사</t>
    <phoneticPr fontId="5" type="noConversion"/>
  </si>
  <si>
    <t>상품 카테고리</t>
    <phoneticPr fontId="5" type="noConversion"/>
  </si>
  <si>
    <t>기업분류</t>
  </si>
  <si>
    <t xml:space="preserve"> ㅁ 신규업체     ㅁ 변경업체   </t>
  </si>
  <si>
    <t>입점현황</t>
    <phoneticPr fontId="5" type="noConversion"/>
  </si>
  <si>
    <t xml:space="preserve"> P/L보험 가입여부</t>
    <phoneticPr fontId="5" type="noConversion"/>
  </si>
  <si>
    <t>2. 회사 연혁</t>
    <phoneticPr fontId="5" type="noConversion"/>
  </si>
  <si>
    <t>증빙(URL 등)</t>
    <phoneticPr fontId="5" type="noConversion"/>
  </si>
  <si>
    <t>3. 거래처 및 영업에 관한 사항</t>
    <phoneticPr fontId="5" type="noConversion"/>
  </si>
  <si>
    <t>개인정보취급자명</t>
    <phoneticPr fontId="5" type="noConversion"/>
  </si>
  <si>
    <t>e-mail</t>
    <phoneticPr fontId="5" type="noConversion"/>
  </si>
  <si>
    <t>물류센터 운영여부</t>
    <phoneticPr fontId="5" type="noConversion"/>
  </si>
  <si>
    <t>물류센터 전화번호</t>
    <phoneticPr fontId="5" type="noConversion"/>
  </si>
  <si>
    <t>회사명</t>
    <phoneticPr fontId="5" type="noConversion"/>
  </si>
  <si>
    <t>(대표)상품명</t>
    <phoneticPr fontId="5" type="noConversion"/>
  </si>
  <si>
    <t>4. 기타</t>
    <phoneticPr fontId="5" type="noConversion"/>
  </si>
  <si>
    <t>기업규모</t>
    <phoneticPr fontId="5" type="noConversion"/>
  </si>
  <si>
    <t>1. 기업체 정보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</si>
</sst>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_ * #,##0_ ;_ * \-#,##0_ ;_ * &quot;-&quot;_ ;_ @_ "/>
    <numFmt numFmtId="181" formatCode="_ * #,##0.00_ ;_ * \-#,##0.00_ ;_ * &quot;-&quot;??_ ;_ @_ 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;[Red]&quot;-&quot;#,##0"/>
    <numFmt numFmtId="185" formatCode="#,##0.00;[Red]&quot;-&quot;#,##0.00"/>
    <numFmt numFmtId="186" formatCode="#,##0.0_ "/>
    <numFmt numFmtId="187" formatCode="#,###,,"/>
    <numFmt numFmtId="188" formatCode="_-* #,##0.000_-;\-* #,##0.000_-;_-* &quot;-&quot;???_-;_-@_-"/>
  </numFmts>
  <fonts count="5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b/>
      <sz val="9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2"/>
      <name val="¹ÙÅÁÃ¼"/>
      <family val="1"/>
      <charset val="129"/>
    </font>
    <font>
      <sz val="11"/>
      <name val="µ¸¿ò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1"/>
      <charset val="129"/>
    </font>
    <font>
      <sz val="12"/>
      <name val="宋体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맑은 고딕"/>
      <family val="3"/>
      <charset val="129"/>
    </font>
    <font>
      <b/>
      <u/>
      <sz val="15"/>
      <name val="맑은 고딕"/>
      <family val="3"/>
      <charset val="129"/>
    </font>
    <font>
      <b/>
      <sz val="22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name val="맑은 고딕"/>
      <family val="3"/>
      <charset val="129"/>
    </font>
    <font>
      <b/>
      <sz val="28"/>
      <name val="HY신명조"/>
      <family val="1"/>
      <charset val="129"/>
    </font>
    <font>
      <sz val="10"/>
      <name val="HY신명조"/>
      <family val="1"/>
      <charset val="129"/>
    </font>
    <font>
      <sz val="11"/>
      <name val="HY신명조"/>
      <family val="1"/>
      <charset val="129"/>
    </font>
    <font>
      <b/>
      <sz val="14"/>
      <color rgb="FFFF0000"/>
      <name val="HY신명조"/>
      <family val="1"/>
      <charset val="129"/>
    </font>
    <font>
      <b/>
      <sz val="14"/>
      <name val="HY신명조"/>
      <family val="1"/>
      <charset val="129"/>
    </font>
    <font>
      <sz val="12"/>
      <name val="HY신명조"/>
      <family val="1"/>
      <charset val="129"/>
    </font>
    <font>
      <b/>
      <sz val="10"/>
      <name val="HY신명조"/>
      <family val="1"/>
      <charset val="129"/>
    </font>
    <font>
      <u/>
      <sz val="14"/>
      <color rgb="FFFF0000"/>
      <name val="HY신명조"/>
      <family val="1"/>
      <charset val="129"/>
    </font>
    <font>
      <sz val="14"/>
      <name val="HY신명조"/>
      <family val="1"/>
      <charset val="129"/>
    </font>
    <font>
      <b/>
      <sz val="16"/>
      <name val="HY신명조"/>
      <family val="1"/>
      <charset val="129"/>
    </font>
    <font>
      <u/>
      <sz val="16"/>
      <color rgb="FFFF0000"/>
      <name val="HY신명조"/>
      <family val="1"/>
      <charset val="129"/>
    </font>
    <font>
      <sz val="16"/>
      <color rgb="FFFF0000"/>
      <name val="HY신명조"/>
      <family val="1"/>
      <charset val="129"/>
    </font>
    <font>
      <sz val="16"/>
      <name val="HY신명조"/>
      <family val="1"/>
      <charset val="129"/>
    </font>
    <font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double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uble">
        <color indexed="23"/>
      </right>
      <top/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double">
        <color indexed="23"/>
      </right>
      <top style="double">
        <color indexed="23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indexed="23"/>
      </right>
      <top/>
      <bottom style="thin">
        <color indexed="23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double">
        <color indexed="23"/>
      </right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/>
      <top style="double">
        <color indexed="23"/>
      </top>
      <bottom style="thin">
        <color theme="1" tint="0.499984740745262"/>
      </bottom>
      <diagonal/>
    </border>
    <border>
      <left/>
      <right/>
      <top style="double">
        <color indexed="23"/>
      </top>
      <bottom style="thin">
        <color theme="1" tint="0.499984740745262"/>
      </bottom>
      <diagonal/>
    </border>
    <border>
      <left/>
      <right style="thin">
        <color indexed="23"/>
      </right>
      <top style="double">
        <color indexed="23"/>
      </top>
      <bottom style="thin">
        <color theme="1" tint="0.499984740745262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/>
      <diagonal/>
    </border>
    <border>
      <left/>
      <right/>
      <top/>
      <bottom style="double">
        <color indexed="23"/>
      </bottom>
      <diagonal/>
    </border>
  </borders>
  <cellStyleXfs count="86">
    <xf numFmtId="0" fontId="0" fillId="0" borderId="0"/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58" fontId="3" fillId="0" borderId="0" applyFont="0" applyFill="0" applyBorder="0" applyAlignment="0" applyProtection="0"/>
    <xf numFmtId="0" fontId="18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10">
      <alignment horizontal="left" vertical="center"/>
    </xf>
    <xf numFmtId="0" fontId="19" fillId="0" borderId="0"/>
    <xf numFmtId="0" fontId="14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184" fontId="25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/>
    <xf numFmtId="4" fontId="22" fillId="0" borderId="0">
      <protection locked="0"/>
    </xf>
    <xf numFmtId="0" fontId="14" fillId="0" borderId="0">
      <protection locked="0"/>
    </xf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4" fillId="0" borderId="0">
      <protection locked="0"/>
    </xf>
    <xf numFmtId="0" fontId="3" fillId="0" borderId="0"/>
    <xf numFmtId="0" fontId="12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11">
      <protection locked="0"/>
    </xf>
    <xf numFmtId="0" fontId="14" fillId="0" borderId="0">
      <protection locked="0"/>
    </xf>
    <xf numFmtId="0" fontId="14" fillId="0" borderId="0">
      <protection locked="0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2" borderId="1" xfId="2" applyNumberFormat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10" fontId="6" fillId="2" borderId="1" xfId="2" applyNumberFormat="1" applyFont="1" applyFill="1" applyBorder="1">
      <alignment vertical="center"/>
    </xf>
    <xf numFmtId="10" fontId="6" fillId="0" borderId="0" xfId="2" applyNumberFormat="1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0" fontId="6" fillId="0" borderId="6" xfId="2" applyNumberFormat="1" applyFon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10" fontId="6" fillId="0" borderId="7" xfId="2" applyNumberFormat="1" applyFont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10" fontId="9" fillId="0" borderId="7" xfId="2" applyNumberFormat="1" applyFont="1" applyFill="1" applyBorder="1" applyAlignment="1">
      <alignment horizontal="center" vertical="center"/>
    </xf>
    <xf numFmtId="10" fontId="6" fillId="0" borderId="3" xfId="2" applyNumberFormat="1" applyFont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10" fontId="9" fillId="0" borderId="8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6" xfId="1" applyFont="1" applyBorder="1">
      <alignment vertical="center"/>
    </xf>
    <xf numFmtId="176" fontId="6" fillId="0" borderId="0" xfId="2" applyNumberFormat="1" applyFont="1" applyBorder="1" applyAlignment="1">
      <alignment horizontal="center" vertical="center"/>
    </xf>
    <xf numFmtId="176" fontId="10" fillId="0" borderId="6" xfId="2" applyNumberFormat="1" applyFont="1" applyBorder="1">
      <alignment vertical="center"/>
    </xf>
    <xf numFmtId="41" fontId="6" fillId="0" borderId="7" xfId="1" applyFont="1" applyBorder="1">
      <alignment vertical="center"/>
    </xf>
    <xf numFmtId="41" fontId="6" fillId="3" borderId="7" xfId="1" applyFont="1" applyFill="1" applyBorder="1">
      <alignment vertical="center"/>
    </xf>
    <xf numFmtId="176" fontId="10" fillId="0" borderId="7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41" fontId="6" fillId="0" borderId="3" xfId="1" applyFont="1" applyBorder="1">
      <alignment vertical="center"/>
    </xf>
    <xf numFmtId="41" fontId="6" fillId="0" borderId="3" xfId="1" applyFont="1" applyFill="1" applyBorder="1">
      <alignment vertical="center"/>
    </xf>
    <xf numFmtId="176" fontId="10" fillId="0" borderId="3" xfId="2" applyNumberFormat="1" applyFont="1" applyBorder="1">
      <alignment vertical="center"/>
    </xf>
    <xf numFmtId="41" fontId="6" fillId="0" borderId="0" xfId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6" fillId="0" borderId="0" xfId="1" applyFont="1" applyFill="1" applyBorder="1">
      <alignment vertical="center"/>
    </xf>
    <xf numFmtId="41" fontId="6" fillId="0" borderId="0" xfId="1" applyFont="1" applyAlignment="1">
      <alignment vertical="center"/>
    </xf>
    <xf numFmtId="41" fontId="6" fillId="0" borderId="0" xfId="1" applyFont="1" applyFill="1" applyBorder="1" applyAlignment="1">
      <alignment horizontal="center" vertical="center"/>
    </xf>
    <xf numFmtId="41" fontId="6" fillId="0" borderId="0" xfId="1" applyFont="1">
      <alignment vertical="center"/>
    </xf>
    <xf numFmtId="10" fontId="6" fillId="2" borderId="1" xfId="1" applyNumberFormat="1" applyFont="1" applyFill="1" applyBorder="1">
      <alignment vertical="center"/>
    </xf>
    <xf numFmtId="41" fontId="6" fillId="0" borderId="0" xfId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2" xfId="2" applyNumberFormat="1" applyFont="1" applyFill="1" applyBorder="1" applyAlignment="1">
      <alignment horizontal="center" vertical="center"/>
    </xf>
    <xf numFmtId="10" fontId="9" fillId="0" borderId="1" xfId="2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0" fontId="8" fillId="3" borderId="0" xfId="2" applyNumberFormat="1" applyFon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/>
    </xf>
    <xf numFmtId="10" fontId="8" fillId="4" borderId="0" xfId="2" applyNumberFormat="1" applyFont="1" applyFill="1" applyBorder="1">
      <alignment vertical="center"/>
    </xf>
    <xf numFmtId="10" fontId="6" fillId="4" borderId="0" xfId="2" applyNumberFormat="1" applyFont="1" applyFill="1" applyBorder="1">
      <alignment vertical="center"/>
    </xf>
    <xf numFmtId="187" fontId="9" fillId="0" borderId="1" xfId="1" applyNumberFormat="1" applyFont="1" applyBorder="1" applyAlignment="1" applyProtection="1">
      <alignment horizontal="center" vertical="center"/>
      <protection locked="0"/>
    </xf>
    <xf numFmtId="187" fontId="6" fillId="0" borderId="1" xfId="2" applyNumberFormat="1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5" borderId="32" xfId="0" applyNumberFormat="1" applyFont="1" applyFill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41" fontId="6" fillId="3" borderId="36" xfId="1" applyFont="1" applyFill="1" applyBorder="1">
      <alignment vertical="center"/>
    </xf>
    <xf numFmtId="41" fontId="6" fillId="3" borderId="8" xfId="1" applyFont="1" applyFill="1" applyBorder="1">
      <alignment vertical="center"/>
    </xf>
    <xf numFmtId="43" fontId="6" fillId="0" borderId="0" xfId="1" applyNumberFormat="1" applyFont="1" applyFill="1" applyBorder="1" applyAlignment="1">
      <alignment vertical="center"/>
    </xf>
    <xf numFmtId="176" fontId="9" fillId="2" borderId="1" xfId="2" applyNumberFormat="1" applyFont="1" applyFill="1" applyBorder="1">
      <alignment vertical="center"/>
    </xf>
    <xf numFmtId="10" fontId="9" fillId="2" borderId="1" xfId="2" applyNumberFormat="1" applyFont="1" applyFill="1" applyBorder="1">
      <alignment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177" fontId="13" fillId="0" borderId="1" xfId="0" applyNumberFormat="1" applyFont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0" fontId="13" fillId="0" borderId="1" xfId="2" applyNumberFormat="1" applyFont="1" applyFill="1" applyBorder="1" applyAlignment="1">
      <alignment horizontal="center" vertical="center"/>
    </xf>
    <xf numFmtId="187" fontId="13" fillId="0" borderId="1" xfId="1" applyNumberFormat="1" applyFont="1" applyBorder="1" applyAlignment="1" applyProtection="1">
      <alignment horizontal="center" vertical="center"/>
      <protection locked="0"/>
    </xf>
    <xf numFmtId="187" fontId="13" fillId="0" borderId="1" xfId="2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1" applyFont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/>
    </xf>
    <xf numFmtId="0" fontId="11" fillId="0" borderId="0" xfId="0" quotePrefix="1" applyFont="1" applyAlignment="1">
      <alignment vertical="center"/>
    </xf>
    <xf numFmtId="41" fontId="11" fillId="0" borderId="0" xfId="1" applyFont="1" applyFill="1" applyBorder="1" applyAlignment="1">
      <alignment horizontal="right" vertical="center"/>
    </xf>
    <xf numFmtId="41" fontId="11" fillId="0" borderId="0" xfId="1" applyFont="1" applyFill="1" applyBorder="1" applyAlignment="1">
      <alignment horizontal="center" vertical="center"/>
    </xf>
    <xf numFmtId="10" fontId="6" fillId="0" borderId="32" xfId="2" applyNumberFormat="1" applyFont="1" applyFill="1" applyBorder="1">
      <alignment vertical="center"/>
    </xf>
    <xf numFmtId="176" fontId="6" fillId="0" borderId="32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justify" vertical="center"/>
    </xf>
    <xf numFmtId="0" fontId="38" fillId="0" borderId="0" xfId="0" applyFont="1"/>
    <xf numFmtId="0" fontId="42" fillId="0" borderId="5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3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32" xfId="0" applyFont="1" applyBorder="1" applyAlignment="1">
      <alignment horizontal="justify" vertical="center" wrapText="1"/>
    </xf>
    <xf numFmtId="0" fontId="41" fillId="0" borderId="3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32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3" fillId="3" borderId="0" xfId="0" applyFont="1" applyFill="1" applyAlignment="1">
      <alignment vertical="center"/>
    </xf>
    <xf numFmtId="0" fontId="49" fillId="6" borderId="54" xfId="0" applyFont="1" applyFill="1" applyBorder="1" applyAlignment="1">
      <alignment vertical="center"/>
    </xf>
    <xf numFmtId="0" fontId="49" fillId="6" borderId="55" xfId="0" applyFont="1" applyFill="1" applyBorder="1" applyAlignment="1">
      <alignment vertical="center"/>
    </xf>
    <xf numFmtId="0" fontId="49" fillId="6" borderId="62" xfId="0" applyFont="1" applyFill="1" applyBorder="1" applyAlignment="1">
      <alignment vertical="center"/>
    </xf>
    <xf numFmtId="0" fontId="49" fillId="6" borderId="66" xfId="0" applyFont="1" applyFill="1" applyBorder="1" applyAlignment="1">
      <alignment vertical="center"/>
    </xf>
    <xf numFmtId="0" fontId="49" fillId="6" borderId="56" xfId="0" applyFont="1" applyFill="1" applyBorder="1" applyAlignment="1">
      <alignment vertical="center"/>
    </xf>
    <xf numFmtId="0" fontId="49" fillId="0" borderId="54" xfId="0" applyFont="1" applyBorder="1" applyAlignment="1">
      <alignment vertical="center"/>
    </xf>
    <xf numFmtId="0" fontId="49" fillId="0" borderId="5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5" borderId="32" xfId="0" applyFont="1" applyFill="1" applyBorder="1" applyAlignment="1">
      <alignment horizontal="center" vertical="center"/>
    </xf>
    <xf numFmtId="0" fontId="29" fillId="5" borderId="33" xfId="0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/>
    </xf>
    <xf numFmtId="0" fontId="29" fillId="5" borderId="3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6" borderId="42" xfId="0" applyFont="1" applyFill="1" applyBorder="1" applyAlignment="1">
      <alignment horizontal="center" vertical="center"/>
    </xf>
    <xf numFmtId="0" fontId="49" fillId="6" borderId="49" xfId="0" applyFont="1" applyFill="1" applyBorder="1" applyAlignment="1">
      <alignment horizontal="center" vertical="center"/>
    </xf>
    <xf numFmtId="0" fontId="49" fillId="6" borderId="45" xfId="0" applyFont="1" applyFill="1" applyBorder="1" applyAlignment="1">
      <alignment horizontal="center" vertical="center"/>
    </xf>
    <xf numFmtId="0" fontId="49" fillId="6" borderId="46" xfId="0" applyFont="1" applyFill="1" applyBorder="1" applyAlignment="1">
      <alignment horizontal="center" vertical="center"/>
    </xf>
    <xf numFmtId="0" fontId="49" fillId="6" borderId="47" xfId="0" applyFont="1" applyFill="1" applyBorder="1" applyAlignment="1">
      <alignment horizontal="center" vertical="center"/>
    </xf>
    <xf numFmtId="0" fontId="49" fillId="6" borderId="48" xfId="0" applyFont="1" applyFill="1" applyBorder="1" applyAlignment="1">
      <alignment horizontal="center" vertical="center"/>
    </xf>
    <xf numFmtId="0" fontId="28" fillId="0" borderId="83" xfId="70" applyFont="1" applyFill="1" applyBorder="1" applyAlignment="1">
      <alignment horizontal="left" vertical="center"/>
    </xf>
    <xf numFmtId="0" fontId="49" fillId="6" borderId="40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49" fillId="6" borderId="39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6" borderId="63" xfId="0" applyFont="1" applyFill="1" applyBorder="1" applyAlignment="1">
      <alignment horizontal="left" vertical="center"/>
    </xf>
    <xf numFmtId="0" fontId="49" fillId="6" borderId="0" xfId="0" applyFont="1" applyFill="1" applyBorder="1" applyAlignment="1">
      <alignment horizontal="left" vertical="center"/>
    </xf>
    <xf numFmtId="0" fontId="49" fillId="6" borderId="64" xfId="0" applyFont="1" applyFill="1" applyBorder="1" applyAlignment="1">
      <alignment horizontal="left" vertical="center"/>
    </xf>
    <xf numFmtId="0" fontId="49" fillId="6" borderId="40" xfId="0" applyFont="1" applyFill="1" applyBorder="1" applyAlignment="1">
      <alignment horizontal="left" vertical="center"/>
    </xf>
    <xf numFmtId="0" fontId="49" fillId="6" borderId="38" xfId="0" applyFont="1" applyFill="1" applyBorder="1" applyAlignment="1">
      <alignment horizontal="left" vertical="center"/>
    </xf>
    <xf numFmtId="0" fontId="49" fillId="6" borderId="39" xfId="0" applyFont="1" applyFill="1" applyBorder="1" applyAlignment="1">
      <alignment horizontal="left" vertical="center"/>
    </xf>
    <xf numFmtId="0" fontId="49" fillId="6" borderId="63" xfId="0" applyFont="1" applyFill="1" applyBorder="1" applyAlignment="1">
      <alignment vertical="center" shrinkToFit="1"/>
    </xf>
    <xf numFmtId="0" fontId="49" fillId="6" borderId="0" xfId="0" applyFont="1" applyFill="1" applyBorder="1" applyAlignment="1">
      <alignment vertical="center" shrinkToFit="1"/>
    </xf>
    <xf numFmtId="0" fontId="49" fillId="6" borderId="65" xfId="0" applyFont="1" applyFill="1" applyBorder="1" applyAlignment="1">
      <alignment vertical="center" shrinkToFit="1"/>
    </xf>
    <xf numFmtId="0" fontId="49" fillId="6" borderId="40" xfId="0" applyFont="1" applyFill="1" applyBorder="1" applyAlignment="1">
      <alignment vertical="center" shrinkToFit="1"/>
    </xf>
    <xf numFmtId="0" fontId="49" fillId="6" borderId="38" xfId="0" applyFont="1" applyFill="1" applyBorder="1" applyAlignment="1">
      <alignment vertical="center" shrinkToFit="1"/>
    </xf>
    <xf numFmtId="0" fontId="49" fillId="6" borderId="60" xfId="0" applyFont="1" applyFill="1" applyBorder="1" applyAlignment="1">
      <alignment vertical="center" shrinkToFit="1"/>
    </xf>
    <xf numFmtId="0" fontId="49" fillId="0" borderId="44" xfId="0" applyFont="1" applyBorder="1" applyAlignment="1">
      <alignment horizontal="center" vertical="center"/>
    </xf>
    <xf numFmtId="0" fontId="49" fillId="6" borderId="70" xfId="0" applyFont="1" applyFill="1" applyBorder="1" applyAlignment="1">
      <alignment horizontal="center" vertical="center"/>
    </xf>
    <xf numFmtId="0" fontId="49" fillId="6" borderId="71" xfId="0" applyFont="1" applyFill="1" applyBorder="1" applyAlignment="1">
      <alignment horizontal="center" vertical="center"/>
    </xf>
    <xf numFmtId="0" fontId="49" fillId="6" borderId="72" xfId="0" applyFont="1" applyFill="1" applyBorder="1" applyAlignment="1">
      <alignment horizontal="center" vertical="center"/>
    </xf>
    <xf numFmtId="0" fontId="49" fillId="6" borderId="55" xfId="0" applyFont="1" applyFill="1" applyBorder="1" applyAlignment="1">
      <alignment horizontal="center" vertical="center"/>
    </xf>
    <xf numFmtId="0" fontId="49" fillId="6" borderId="62" xfId="0" applyFont="1" applyFill="1" applyBorder="1" applyAlignment="1">
      <alignment horizontal="center" vertical="center"/>
    </xf>
    <xf numFmtId="0" fontId="49" fillId="6" borderId="61" xfId="0" applyFont="1" applyFill="1" applyBorder="1" applyAlignment="1">
      <alignment horizontal="center" vertical="center"/>
    </xf>
    <xf numFmtId="0" fontId="49" fillId="6" borderId="67" xfId="0" applyFont="1" applyFill="1" applyBorder="1" applyAlignment="1">
      <alignment horizontal="center" vertical="center"/>
    </xf>
    <xf numFmtId="0" fontId="49" fillId="6" borderId="68" xfId="0" applyFont="1" applyFill="1" applyBorder="1" applyAlignment="1">
      <alignment horizontal="center" vertical="center"/>
    </xf>
    <xf numFmtId="0" fontId="49" fillId="6" borderId="69" xfId="0" applyFont="1" applyFill="1" applyBorder="1" applyAlignment="1">
      <alignment horizontal="center" vertical="center"/>
    </xf>
    <xf numFmtId="0" fontId="49" fillId="6" borderId="67" xfId="0" applyFont="1" applyFill="1" applyBorder="1" applyAlignment="1">
      <alignment horizontal="center" vertical="center" wrapText="1"/>
    </xf>
    <xf numFmtId="0" fontId="49" fillId="6" borderId="68" xfId="0" applyFont="1" applyFill="1" applyBorder="1" applyAlignment="1">
      <alignment horizontal="center" vertical="center" wrapText="1"/>
    </xf>
    <xf numFmtId="0" fontId="49" fillId="6" borderId="69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 shrinkToFit="1"/>
    </xf>
    <xf numFmtId="0" fontId="49" fillId="6" borderId="17" xfId="0" applyFont="1" applyFill="1" applyBorder="1" applyAlignment="1">
      <alignment horizontal="center" vertical="center" shrinkToFit="1"/>
    </xf>
    <xf numFmtId="31" fontId="49" fillId="6" borderId="17" xfId="0" applyNumberFormat="1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right" vertical="center"/>
    </xf>
    <xf numFmtId="0" fontId="49" fillId="6" borderId="18" xfId="0" applyFont="1" applyFill="1" applyBorder="1" applyAlignment="1">
      <alignment horizontal="right" vertical="center"/>
    </xf>
    <xf numFmtId="0" fontId="49" fillId="6" borderId="43" xfId="0" applyFont="1" applyFill="1" applyBorder="1" applyAlignment="1">
      <alignment horizontal="center" vertical="center"/>
    </xf>
    <xf numFmtId="0" fontId="49" fillId="6" borderId="41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0" fillId="0" borderId="32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31" fontId="40" fillId="0" borderId="0" xfId="0" applyNumberFormat="1" applyFont="1" applyAlignment="1">
      <alignment horizontal="center" vertical="center"/>
    </xf>
  </cellXfs>
  <cellStyles count="86">
    <cellStyle name="??&amp;O?&amp;H?_x0008_??_x0007__x0001__x0001_" xfId="6" xr:uid="{00000000-0005-0000-0000-000000000000}"/>
    <cellStyle name="_LA공헌이익_수출상품" xfId="7" xr:uid="{00000000-0005-0000-0000-000001000000}"/>
    <cellStyle name="_거래개설(삼육김세트)" xfId="8" xr:uid="{00000000-0005-0000-0000-000002000000}"/>
    <cellStyle name="_거래개설품의서(멘스토리재킷)" xfId="9" xr:uid="{00000000-0005-0000-0000-000003000000}"/>
    <cellStyle name="_공헌이익" xfId="10" xr:uid="{00000000-0005-0000-0000-000004000000}"/>
    <cellStyle name="_상선위양식" xfId="11" xr:uid="{00000000-0005-0000-0000-000005000000}"/>
    <cellStyle name="æØè [0.00]_PRODUCT DETAIL Q1" xfId="12" xr:uid="{00000000-0005-0000-0000-000006000000}"/>
    <cellStyle name="æØè_PRODUCT DETAIL Q1" xfId="13" xr:uid="{00000000-0005-0000-0000-000007000000}"/>
    <cellStyle name="ÊÝ [0.00]_PRODUCT DETAIL Q1" xfId="14" xr:uid="{00000000-0005-0000-0000-000008000000}"/>
    <cellStyle name="ÊÝ_PRODUCT DETAIL Q1" xfId="15" xr:uid="{00000000-0005-0000-0000-000009000000}"/>
    <cellStyle name="W_BOOKSHIP" xfId="16" xr:uid="{00000000-0005-0000-0000-00000A000000}"/>
    <cellStyle name="ÅëÈ­ [0]_¿ù°£" xfId="17" xr:uid="{00000000-0005-0000-0000-00000B000000}"/>
    <cellStyle name="ÅëÈ­_¿ù°£" xfId="18" xr:uid="{00000000-0005-0000-0000-00000C000000}"/>
    <cellStyle name="ÄÞ¸¶ [0]_¿ù°£" xfId="19" xr:uid="{00000000-0005-0000-0000-00000D000000}"/>
    <cellStyle name="ÄÞ¸¶_¿ù°£" xfId="20" xr:uid="{00000000-0005-0000-0000-00000E000000}"/>
    <cellStyle name="_x0001_b" xfId="21" xr:uid="{00000000-0005-0000-0000-00000F000000}"/>
    <cellStyle name="Ç¥ÁØ_¸ÅÃâÃ³ÇÕ°è" xfId="22" xr:uid="{00000000-0005-0000-0000-000010000000}"/>
    <cellStyle name="Comma [0]_ SG&amp;A Bridge " xfId="23" xr:uid="{00000000-0005-0000-0000-000011000000}"/>
    <cellStyle name="Comma_ SG&amp;A Bridge " xfId="24" xr:uid="{00000000-0005-0000-0000-000012000000}"/>
    <cellStyle name="Currency [0]_ SG&amp;A Bridge " xfId="25" xr:uid="{00000000-0005-0000-0000-000013000000}"/>
    <cellStyle name="Currency_ SG&amp;A Bridge " xfId="26" xr:uid="{00000000-0005-0000-0000-000014000000}"/>
    <cellStyle name="Header1" xfId="27" xr:uid="{00000000-0005-0000-0000-000015000000}"/>
    <cellStyle name="Header2" xfId="28" xr:uid="{00000000-0005-0000-0000-000016000000}"/>
    <cellStyle name="Normal_ SG&amp;A Bridge " xfId="29" xr:uid="{00000000-0005-0000-0000-000017000000}"/>
    <cellStyle name="고정소숫점" xfId="30" xr:uid="{00000000-0005-0000-0000-000018000000}"/>
    <cellStyle name="고정출력1" xfId="31" xr:uid="{00000000-0005-0000-0000-000019000000}"/>
    <cellStyle name="고정출력2" xfId="32" xr:uid="{00000000-0005-0000-0000-00001A000000}"/>
    <cellStyle name="날짜" xfId="33" xr:uid="{00000000-0005-0000-0000-00001B000000}"/>
    <cellStyle name="달러" xfId="34" xr:uid="{00000000-0005-0000-0000-00001C000000}"/>
    <cellStyle name="백분율" xfId="2" builtinId="5"/>
    <cellStyle name="백분율 2" xfId="35" xr:uid="{00000000-0005-0000-0000-00001E000000}"/>
    <cellStyle name="백분율 3" xfId="36" xr:uid="{00000000-0005-0000-0000-00001F000000}"/>
    <cellStyle name="백분율 3 2" xfId="37" xr:uid="{00000000-0005-0000-0000-000020000000}"/>
    <cellStyle name="백분율 4" xfId="38" xr:uid="{00000000-0005-0000-0000-000021000000}"/>
    <cellStyle name="백분율 5" xfId="39" xr:uid="{00000000-0005-0000-0000-000022000000}"/>
    <cellStyle name="백분율 6" xfId="40" xr:uid="{00000000-0005-0000-0000-000023000000}"/>
    <cellStyle name="백분율 6 2" xfId="41" xr:uid="{00000000-0005-0000-0000-000024000000}"/>
    <cellStyle name="백분율 6 3" xfId="42" xr:uid="{00000000-0005-0000-0000-000025000000}"/>
    <cellStyle name="백분율 6 3 2" xfId="80" xr:uid="{00000000-0005-0000-0000-000026000000}"/>
    <cellStyle name="백분율 6 3 3" xfId="81" xr:uid="{00000000-0005-0000-0000-000027000000}"/>
    <cellStyle name="백분율 6 4" xfId="5" xr:uid="{00000000-0005-0000-0000-000028000000}"/>
    <cellStyle name="뷭?_BOOKSHIP" xfId="43" xr:uid="{00000000-0005-0000-0000-000029000000}"/>
    <cellStyle name="常规_Knives and block quotation" xfId="44" xr:uid="{00000000-0005-0000-0000-00002A000000}"/>
    <cellStyle name="숫자(R)" xfId="45" xr:uid="{00000000-0005-0000-0000-00002B000000}"/>
    <cellStyle name="쉼표 [0]" xfId="1" builtinId="6"/>
    <cellStyle name="쉼표 [0] 2" xfId="46" xr:uid="{00000000-0005-0000-0000-00002D000000}"/>
    <cellStyle name="쉼표 [0] 2 2" xfId="47" xr:uid="{00000000-0005-0000-0000-00002E000000}"/>
    <cellStyle name="쉼표 [0] 2 3" xfId="48" xr:uid="{00000000-0005-0000-0000-00002F000000}"/>
    <cellStyle name="쉼표 [0] 3" xfId="49" xr:uid="{00000000-0005-0000-0000-000030000000}"/>
    <cellStyle name="쉼표 [0] 3 2" xfId="50" xr:uid="{00000000-0005-0000-0000-000031000000}"/>
    <cellStyle name="쉼표 [0] 4" xfId="51" xr:uid="{00000000-0005-0000-0000-000032000000}"/>
    <cellStyle name="쉼표 [0] 5" xfId="52" xr:uid="{00000000-0005-0000-0000-000033000000}"/>
    <cellStyle name="쉼표 [0] 6" xfId="53" xr:uid="{00000000-0005-0000-0000-000034000000}"/>
    <cellStyle name="쉼표 [0] 7" xfId="54" xr:uid="{00000000-0005-0000-0000-000035000000}"/>
    <cellStyle name="쉼표 [0] 7 2" xfId="55" xr:uid="{00000000-0005-0000-0000-000036000000}"/>
    <cellStyle name="쉼표 [0] 7 3" xfId="56" xr:uid="{00000000-0005-0000-0000-000037000000}"/>
    <cellStyle name="쉼표 [0] 7 3 2" xfId="82" xr:uid="{00000000-0005-0000-0000-000038000000}"/>
    <cellStyle name="쉼표 [0] 7 3 3" xfId="83" xr:uid="{00000000-0005-0000-0000-000039000000}"/>
    <cellStyle name="쉼표 [0] 7 4" xfId="4" xr:uid="{00000000-0005-0000-0000-00003A000000}"/>
    <cellStyle name="쉼표 [0] 8" xfId="57" xr:uid="{00000000-0005-0000-0000-00003B000000}"/>
    <cellStyle name="스타일 1" xfId="58" xr:uid="{00000000-0005-0000-0000-00003C000000}"/>
    <cellStyle name="자리수" xfId="59" xr:uid="{00000000-0005-0000-0000-00003D000000}"/>
    <cellStyle name="자리수0" xfId="60" xr:uid="{00000000-0005-0000-0000-00003E000000}"/>
    <cellStyle name="콤마 [0]_(type)총괄" xfId="61" xr:uid="{00000000-0005-0000-0000-00003F000000}"/>
    <cellStyle name="콤마_(type)총괄" xfId="62" xr:uid="{00000000-0005-0000-0000-000040000000}"/>
    <cellStyle name="통화 [0] 2" xfId="63" xr:uid="{00000000-0005-0000-0000-000041000000}"/>
    <cellStyle name="퍼센트" xfId="64" xr:uid="{00000000-0005-0000-0000-000042000000}"/>
    <cellStyle name="표준" xfId="0" builtinId="0"/>
    <cellStyle name="표준 2" xfId="65" xr:uid="{00000000-0005-0000-0000-000044000000}"/>
    <cellStyle name="표준 2 2" xfId="66" xr:uid="{00000000-0005-0000-0000-000045000000}"/>
    <cellStyle name="표준 3" xfId="67" xr:uid="{00000000-0005-0000-0000-000046000000}"/>
    <cellStyle name="표준 3 2" xfId="68" xr:uid="{00000000-0005-0000-0000-000047000000}"/>
    <cellStyle name="표준 4" xfId="69" xr:uid="{00000000-0005-0000-0000-000048000000}"/>
    <cellStyle name="표준 5" xfId="70" xr:uid="{00000000-0005-0000-0000-000049000000}"/>
    <cellStyle name="표준 6" xfId="71" xr:uid="{00000000-0005-0000-0000-00004A000000}"/>
    <cellStyle name="표준 7" xfId="72" xr:uid="{00000000-0005-0000-0000-00004B000000}"/>
    <cellStyle name="표준 8" xfId="73" xr:uid="{00000000-0005-0000-0000-00004C000000}"/>
    <cellStyle name="표준 8 2" xfId="74" xr:uid="{00000000-0005-0000-0000-00004D000000}"/>
    <cellStyle name="표준 8 3" xfId="75" xr:uid="{00000000-0005-0000-0000-00004E000000}"/>
    <cellStyle name="표준 8 3 2" xfId="84" xr:uid="{00000000-0005-0000-0000-00004F000000}"/>
    <cellStyle name="표준 8 3 3" xfId="85" xr:uid="{00000000-0005-0000-0000-000050000000}"/>
    <cellStyle name="표준 8 4" xfId="3" xr:uid="{00000000-0005-0000-0000-000051000000}"/>
    <cellStyle name="표준 9" xfId="76" xr:uid="{00000000-0005-0000-0000-000052000000}"/>
    <cellStyle name="합산" xfId="77" xr:uid="{00000000-0005-0000-0000-000053000000}"/>
    <cellStyle name="화폐기호" xfId="78" xr:uid="{00000000-0005-0000-0000-000054000000}"/>
    <cellStyle name="화폐기호0" xfId="79" xr:uid="{00000000-0005-0000-0000-000055000000}"/>
  </cellStyles>
  <dxfs count="0"/>
  <tableStyles count="0" defaultTableStyle="TableStyleMedium2" defaultPivotStyle="PivotStyleLight16"/>
  <colors>
    <mruColors>
      <color rgb="FFFFFF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3</xdr:row>
      <xdr:rowOff>0</xdr:rowOff>
    </xdr:from>
    <xdr:to>
      <xdr:col>27</xdr:col>
      <xdr:colOff>95250</xdr:colOff>
      <xdr:row>3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733675" y="638175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</xdr:row>
      <xdr:rowOff>0</xdr:rowOff>
    </xdr:from>
    <xdr:to>
      <xdr:col>28</xdr:col>
      <xdr:colOff>104775</xdr:colOff>
      <xdr:row>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028950" y="628650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workbookViewId="0">
      <selection activeCell="B4" sqref="B4"/>
    </sheetView>
  </sheetViews>
  <sheetFormatPr defaultColWidth="8.88671875" defaultRowHeight="13.5"/>
  <cols>
    <col min="1" max="1" width="1.109375" style="66" customWidth="1"/>
    <col min="2" max="2" width="13.33203125" style="72" customWidth="1"/>
    <col min="3" max="6" width="13.33203125" style="66" customWidth="1"/>
    <col min="7" max="7" width="12.6640625" style="66" customWidth="1"/>
    <col min="8" max="8" width="12.88671875" style="66" bestFit="1" customWidth="1"/>
    <col min="9" max="16384" width="8.88671875" style="66"/>
  </cols>
  <sheetData>
    <row r="2" spans="2:6" ht="12.2" customHeight="1">
      <c r="B2" s="135" t="s">
        <v>147</v>
      </c>
      <c r="C2" s="136" t="s">
        <v>146</v>
      </c>
      <c r="D2" s="137"/>
      <c r="E2" s="137"/>
      <c r="F2" s="138"/>
    </row>
    <row r="3" spans="2:6" ht="12.2" customHeight="1">
      <c r="B3" s="135"/>
      <c r="C3" s="73" t="s">
        <v>143</v>
      </c>
      <c r="D3" s="73" t="s">
        <v>144</v>
      </c>
      <c r="E3" s="73" t="s">
        <v>145</v>
      </c>
      <c r="F3" s="73" t="s">
        <v>148</v>
      </c>
    </row>
    <row r="4" spans="2:6" ht="12.2" customHeight="1">
      <c r="B4" s="74" t="s">
        <v>138</v>
      </c>
      <c r="C4" s="74">
        <v>12</v>
      </c>
      <c r="D4" s="74">
        <v>9</v>
      </c>
      <c r="E4" s="74">
        <v>7</v>
      </c>
      <c r="F4" s="74">
        <v>7</v>
      </c>
    </row>
    <row r="5" spans="2:6" ht="12.2" customHeight="1">
      <c r="B5" s="74" t="s">
        <v>139</v>
      </c>
      <c r="C5" s="74">
        <v>10</v>
      </c>
      <c r="D5" s="74">
        <v>7</v>
      </c>
      <c r="E5" s="74">
        <v>5</v>
      </c>
      <c r="F5" s="74">
        <v>5</v>
      </c>
    </row>
    <row r="6" spans="2:6" ht="12.2" customHeight="1">
      <c r="B6" s="74" t="s">
        <v>140</v>
      </c>
      <c r="C6" s="74">
        <v>9</v>
      </c>
      <c r="D6" s="74">
        <v>7</v>
      </c>
      <c r="E6" s="74">
        <v>5</v>
      </c>
      <c r="F6" s="74">
        <v>5</v>
      </c>
    </row>
    <row r="7" spans="2:6" ht="12.2" customHeight="1">
      <c r="B7" s="74" t="s">
        <v>141</v>
      </c>
      <c r="C7" s="74">
        <v>7</v>
      </c>
      <c r="D7" s="74">
        <v>5</v>
      </c>
      <c r="E7" s="74">
        <v>3</v>
      </c>
      <c r="F7" s="74">
        <v>3</v>
      </c>
    </row>
    <row r="8" spans="2:6" ht="12.2" customHeight="1">
      <c r="B8" s="74" t="s">
        <v>142</v>
      </c>
      <c r="C8" s="74">
        <v>5</v>
      </c>
      <c r="D8" s="74">
        <v>3</v>
      </c>
      <c r="E8" s="74">
        <v>3</v>
      </c>
      <c r="F8" s="74">
        <v>3</v>
      </c>
    </row>
    <row r="9" spans="2:6" ht="12.2" customHeight="1">
      <c r="B9" s="74" t="s">
        <v>149</v>
      </c>
      <c r="C9" s="74">
        <v>0</v>
      </c>
      <c r="D9" s="74">
        <v>0</v>
      </c>
      <c r="E9" s="74">
        <v>0</v>
      </c>
      <c r="F9" s="74">
        <v>0</v>
      </c>
    </row>
  </sheetData>
  <mergeCells count="2">
    <mergeCell ref="B2:B3"/>
    <mergeCell ref="C2:F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6"/>
  <sheetViews>
    <sheetView showGridLines="0" topLeftCell="A4" workbookViewId="0">
      <selection activeCell="F19" sqref="F19"/>
    </sheetView>
  </sheetViews>
  <sheetFormatPr defaultRowHeight="17.25"/>
  <cols>
    <col min="1" max="1" width="12.21875" style="3" customWidth="1"/>
    <col min="2" max="2" width="10.6640625" style="3" customWidth="1"/>
    <col min="3" max="3" width="12.6640625" style="3" customWidth="1"/>
    <col min="4" max="5" width="14.33203125" style="3" customWidth="1"/>
    <col min="6" max="6" width="10.21875" style="3" bestFit="1" customWidth="1"/>
    <col min="7" max="7" width="14.88671875" style="3" customWidth="1"/>
    <col min="8" max="8" width="13.6640625" style="3" customWidth="1"/>
    <col min="9" max="9" width="10.21875" style="3" customWidth="1"/>
    <col min="10" max="10" width="11.44140625" style="3" customWidth="1"/>
    <col min="11" max="11" width="7.88671875" style="3" customWidth="1"/>
    <col min="12" max="12" width="11.109375" style="3" customWidth="1"/>
    <col min="13" max="13" width="9.44140625" style="29" customWidth="1"/>
    <col min="14" max="14" width="10.88671875" style="3" customWidth="1"/>
    <col min="15" max="15" width="8.88671875" style="3"/>
    <col min="16" max="16" width="10.77734375" style="3" bestFit="1" customWidth="1"/>
    <col min="17" max="255" width="8.88671875" style="3"/>
    <col min="256" max="256" width="14.6640625" style="3" customWidth="1"/>
    <col min="257" max="257" width="14.77734375" style="3" customWidth="1"/>
    <col min="258" max="258" width="8.88671875" style="3"/>
    <col min="259" max="259" width="14.88671875" style="3" bestFit="1" customWidth="1"/>
    <col min="260" max="260" width="7.109375" style="3" customWidth="1"/>
    <col min="261" max="261" width="10.21875" style="3" bestFit="1" customWidth="1"/>
    <col min="262" max="262" width="18.33203125" style="3" bestFit="1" customWidth="1"/>
    <col min="263" max="263" width="16" style="3" bestFit="1" customWidth="1"/>
    <col min="264" max="264" width="11.77734375" style="3" customWidth="1"/>
    <col min="265" max="266" width="12.88671875" style="3" customWidth="1"/>
    <col min="267" max="267" width="10.21875" style="3" bestFit="1" customWidth="1"/>
    <col min="268" max="268" width="7.109375" style="3" customWidth="1"/>
    <col min="269" max="269" width="12.88671875" style="3" bestFit="1" customWidth="1"/>
    <col min="270" max="270" width="8.88671875" style="3"/>
    <col min="271" max="271" width="9.21875" style="3" customWidth="1"/>
    <col min="272" max="272" width="10.77734375" style="3" bestFit="1" customWidth="1"/>
    <col min="273" max="511" width="8.88671875" style="3"/>
    <col min="512" max="512" width="14.6640625" style="3" customWidth="1"/>
    <col min="513" max="513" width="14.77734375" style="3" customWidth="1"/>
    <col min="514" max="514" width="8.88671875" style="3"/>
    <col min="515" max="515" width="14.88671875" style="3" bestFit="1" customWidth="1"/>
    <col min="516" max="516" width="7.109375" style="3" customWidth="1"/>
    <col min="517" max="517" width="10.21875" style="3" bestFit="1" customWidth="1"/>
    <col min="518" max="518" width="18.33203125" style="3" bestFit="1" customWidth="1"/>
    <col min="519" max="519" width="16" style="3" bestFit="1" customWidth="1"/>
    <col min="520" max="520" width="11.77734375" style="3" customWidth="1"/>
    <col min="521" max="522" width="12.88671875" style="3" customWidth="1"/>
    <col min="523" max="523" width="10.21875" style="3" bestFit="1" customWidth="1"/>
    <col min="524" max="524" width="7.109375" style="3" customWidth="1"/>
    <col min="525" max="525" width="12.88671875" style="3" bestFit="1" customWidth="1"/>
    <col min="526" max="526" width="8.88671875" style="3"/>
    <col min="527" max="527" width="9.21875" style="3" customWidth="1"/>
    <col min="528" max="528" width="10.77734375" style="3" bestFit="1" customWidth="1"/>
    <col min="529" max="767" width="8.88671875" style="3"/>
    <col min="768" max="768" width="14.6640625" style="3" customWidth="1"/>
    <col min="769" max="769" width="14.77734375" style="3" customWidth="1"/>
    <col min="770" max="770" width="8.88671875" style="3"/>
    <col min="771" max="771" width="14.88671875" style="3" bestFit="1" customWidth="1"/>
    <col min="772" max="772" width="7.109375" style="3" customWidth="1"/>
    <col min="773" max="773" width="10.21875" style="3" bestFit="1" customWidth="1"/>
    <col min="774" max="774" width="18.33203125" style="3" bestFit="1" customWidth="1"/>
    <col min="775" max="775" width="16" style="3" bestFit="1" customWidth="1"/>
    <col min="776" max="776" width="11.77734375" style="3" customWidth="1"/>
    <col min="777" max="778" width="12.88671875" style="3" customWidth="1"/>
    <col min="779" max="779" width="10.21875" style="3" bestFit="1" customWidth="1"/>
    <col min="780" max="780" width="7.109375" style="3" customWidth="1"/>
    <col min="781" max="781" width="12.88671875" style="3" bestFit="1" customWidth="1"/>
    <col min="782" max="782" width="8.88671875" style="3"/>
    <col min="783" max="783" width="9.21875" style="3" customWidth="1"/>
    <col min="784" max="784" width="10.77734375" style="3" bestFit="1" customWidth="1"/>
    <col min="785" max="1023" width="8.88671875" style="3"/>
    <col min="1024" max="1024" width="14.6640625" style="3" customWidth="1"/>
    <col min="1025" max="1025" width="14.77734375" style="3" customWidth="1"/>
    <col min="1026" max="1026" width="8.88671875" style="3"/>
    <col min="1027" max="1027" width="14.88671875" style="3" bestFit="1" customWidth="1"/>
    <col min="1028" max="1028" width="7.109375" style="3" customWidth="1"/>
    <col min="1029" max="1029" width="10.21875" style="3" bestFit="1" customWidth="1"/>
    <col min="1030" max="1030" width="18.33203125" style="3" bestFit="1" customWidth="1"/>
    <col min="1031" max="1031" width="16" style="3" bestFit="1" customWidth="1"/>
    <col min="1032" max="1032" width="11.77734375" style="3" customWidth="1"/>
    <col min="1033" max="1034" width="12.88671875" style="3" customWidth="1"/>
    <col min="1035" max="1035" width="10.21875" style="3" bestFit="1" customWidth="1"/>
    <col min="1036" max="1036" width="7.109375" style="3" customWidth="1"/>
    <col min="1037" max="1037" width="12.88671875" style="3" bestFit="1" customWidth="1"/>
    <col min="1038" max="1038" width="8.88671875" style="3"/>
    <col min="1039" max="1039" width="9.21875" style="3" customWidth="1"/>
    <col min="1040" max="1040" width="10.77734375" style="3" bestFit="1" customWidth="1"/>
    <col min="1041" max="1279" width="8.88671875" style="3"/>
    <col min="1280" max="1280" width="14.6640625" style="3" customWidth="1"/>
    <col min="1281" max="1281" width="14.77734375" style="3" customWidth="1"/>
    <col min="1282" max="1282" width="8.88671875" style="3"/>
    <col min="1283" max="1283" width="14.88671875" style="3" bestFit="1" customWidth="1"/>
    <col min="1284" max="1284" width="7.109375" style="3" customWidth="1"/>
    <col min="1285" max="1285" width="10.21875" style="3" bestFit="1" customWidth="1"/>
    <col min="1286" max="1286" width="18.33203125" style="3" bestFit="1" customWidth="1"/>
    <col min="1287" max="1287" width="16" style="3" bestFit="1" customWidth="1"/>
    <col min="1288" max="1288" width="11.77734375" style="3" customWidth="1"/>
    <col min="1289" max="1290" width="12.88671875" style="3" customWidth="1"/>
    <col min="1291" max="1291" width="10.21875" style="3" bestFit="1" customWidth="1"/>
    <col min="1292" max="1292" width="7.109375" style="3" customWidth="1"/>
    <col min="1293" max="1293" width="12.88671875" style="3" bestFit="1" customWidth="1"/>
    <col min="1294" max="1294" width="8.88671875" style="3"/>
    <col min="1295" max="1295" width="9.21875" style="3" customWidth="1"/>
    <col min="1296" max="1296" width="10.77734375" style="3" bestFit="1" customWidth="1"/>
    <col min="1297" max="1535" width="8.88671875" style="3"/>
    <col min="1536" max="1536" width="14.6640625" style="3" customWidth="1"/>
    <col min="1537" max="1537" width="14.77734375" style="3" customWidth="1"/>
    <col min="1538" max="1538" width="8.88671875" style="3"/>
    <col min="1539" max="1539" width="14.88671875" style="3" bestFit="1" customWidth="1"/>
    <col min="1540" max="1540" width="7.109375" style="3" customWidth="1"/>
    <col min="1541" max="1541" width="10.21875" style="3" bestFit="1" customWidth="1"/>
    <col min="1542" max="1542" width="18.33203125" style="3" bestFit="1" customWidth="1"/>
    <col min="1543" max="1543" width="16" style="3" bestFit="1" customWidth="1"/>
    <col min="1544" max="1544" width="11.77734375" style="3" customWidth="1"/>
    <col min="1545" max="1546" width="12.88671875" style="3" customWidth="1"/>
    <col min="1547" max="1547" width="10.21875" style="3" bestFit="1" customWidth="1"/>
    <col min="1548" max="1548" width="7.109375" style="3" customWidth="1"/>
    <col min="1549" max="1549" width="12.88671875" style="3" bestFit="1" customWidth="1"/>
    <col min="1550" max="1550" width="8.88671875" style="3"/>
    <col min="1551" max="1551" width="9.21875" style="3" customWidth="1"/>
    <col min="1552" max="1552" width="10.77734375" style="3" bestFit="1" customWidth="1"/>
    <col min="1553" max="1791" width="8.88671875" style="3"/>
    <col min="1792" max="1792" width="14.6640625" style="3" customWidth="1"/>
    <col min="1793" max="1793" width="14.77734375" style="3" customWidth="1"/>
    <col min="1794" max="1794" width="8.88671875" style="3"/>
    <col min="1795" max="1795" width="14.88671875" style="3" bestFit="1" customWidth="1"/>
    <col min="1796" max="1796" width="7.109375" style="3" customWidth="1"/>
    <col min="1797" max="1797" width="10.21875" style="3" bestFit="1" customWidth="1"/>
    <col min="1798" max="1798" width="18.33203125" style="3" bestFit="1" customWidth="1"/>
    <col min="1799" max="1799" width="16" style="3" bestFit="1" customWidth="1"/>
    <col min="1800" max="1800" width="11.77734375" style="3" customWidth="1"/>
    <col min="1801" max="1802" width="12.88671875" style="3" customWidth="1"/>
    <col min="1803" max="1803" width="10.21875" style="3" bestFit="1" customWidth="1"/>
    <col min="1804" max="1804" width="7.109375" style="3" customWidth="1"/>
    <col min="1805" max="1805" width="12.88671875" style="3" bestFit="1" customWidth="1"/>
    <col min="1806" max="1806" width="8.88671875" style="3"/>
    <col min="1807" max="1807" width="9.21875" style="3" customWidth="1"/>
    <col min="1808" max="1808" width="10.77734375" style="3" bestFit="1" customWidth="1"/>
    <col min="1809" max="2047" width="8.88671875" style="3"/>
    <col min="2048" max="2048" width="14.6640625" style="3" customWidth="1"/>
    <col min="2049" max="2049" width="14.77734375" style="3" customWidth="1"/>
    <col min="2050" max="2050" width="8.88671875" style="3"/>
    <col min="2051" max="2051" width="14.88671875" style="3" bestFit="1" customWidth="1"/>
    <col min="2052" max="2052" width="7.109375" style="3" customWidth="1"/>
    <col min="2053" max="2053" width="10.21875" style="3" bestFit="1" customWidth="1"/>
    <col min="2054" max="2054" width="18.33203125" style="3" bestFit="1" customWidth="1"/>
    <col min="2055" max="2055" width="16" style="3" bestFit="1" customWidth="1"/>
    <col min="2056" max="2056" width="11.77734375" style="3" customWidth="1"/>
    <col min="2057" max="2058" width="12.88671875" style="3" customWidth="1"/>
    <col min="2059" max="2059" width="10.21875" style="3" bestFit="1" customWidth="1"/>
    <col min="2060" max="2060" width="7.109375" style="3" customWidth="1"/>
    <col min="2061" max="2061" width="12.88671875" style="3" bestFit="1" customWidth="1"/>
    <col min="2062" max="2062" width="8.88671875" style="3"/>
    <col min="2063" max="2063" width="9.21875" style="3" customWidth="1"/>
    <col min="2064" max="2064" width="10.77734375" style="3" bestFit="1" customWidth="1"/>
    <col min="2065" max="2303" width="8.88671875" style="3"/>
    <col min="2304" max="2304" width="14.6640625" style="3" customWidth="1"/>
    <col min="2305" max="2305" width="14.77734375" style="3" customWidth="1"/>
    <col min="2306" max="2306" width="8.88671875" style="3"/>
    <col min="2307" max="2307" width="14.88671875" style="3" bestFit="1" customWidth="1"/>
    <col min="2308" max="2308" width="7.109375" style="3" customWidth="1"/>
    <col min="2309" max="2309" width="10.21875" style="3" bestFit="1" customWidth="1"/>
    <col min="2310" max="2310" width="18.33203125" style="3" bestFit="1" customWidth="1"/>
    <col min="2311" max="2311" width="16" style="3" bestFit="1" customWidth="1"/>
    <col min="2312" max="2312" width="11.77734375" style="3" customWidth="1"/>
    <col min="2313" max="2314" width="12.88671875" style="3" customWidth="1"/>
    <col min="2315" max="2315" width="10.21875" style="3" bestFit="1" customWidth="1"/>
    <col min="2316" max="2316" width="7.109375" style="3" customWidth="1"/>
    <col min="2317" max="2317" width="12.88671875" style="3" bestFit="1" customWidth="1"/>
    <col min="2318" max="2318" width="8.88671875" style="3"/>
    <col min="2319" max="2319" width="9.21875" style="3" customWidth="1"/>
    <col min="2320" max="2320" width="10.77734375" style="3" bestFit="1" customWidth="1"/>
    <col min="2321" max="2559" width="8.88671875" style="3"/>
    <col min="2560" max="2560" width="14.6640625" style="3" customWidth="1"/>
    <col min="2561" max="2561" width="14.77734375" style="3" customWidth="1"/>
    <col min="2562" max="2562" width="8.88671875" style="3"/>
    <col min="2563" max="2563" width="14.88671875" style="3" bestFit="1" customWidth="1"/>
    <col min="2564" max="2564" width="7.109375" style="3" customWidth="1"/>
    <col min="2565" max="2565" width="10.21875" style="3" bestFit="1" customWidth="1"/>
    <col min="2566" max="2566" width="18.33203125" style="3" bestFit="1" customWidth="1"/>
    <col min="2567" max="2567" width="16" style="3" bestFit="1" customWidth="1"/>
    <col min="2568" max="2568" width="11.77734375" style="3" customWidth="1"/>
    <col min="2569" max="2570" width="12.88671875" style="3" customWidth="1"/>
    <col min="2571" max="2571" width="10.21875" style="3" bestFit="1" customWidth="1"/>
    <col min="2572" max="2572" width="7.109375" style="3" customWidth="1"/>
    <col min="2573" max="2573" width="12.88671875" style="3" bestFit="1" customWidth="1"/>
    <col min="2574" max="2574" width="8.88671875" style="3"/>
    <col min="2575" max="2575" width="9.21875" style="3" customWidth="1"/>
    <col min="2576" max="2576" width="10.77734375" style="3" bestFit="1" customWidth="1"/>
    <col min="2577" max="2815" width="8.88671875" style="3"/>
    <col min="2816" max="2816" width="14.6640625" style="3" customWidth="1"/>
    <col min="2817" max="2817" width="14.77734375" style="3" customWidth="1"/>
    <col min="2818" max="2818" width="8.88671875" style="3"/>
    <col min="2819" max="2819" width="14.88671875" style="3" bestFit="1" customWidth="1"/>
    <col min="2820" max="2820" width="7.109375" style="3" customWidth="1"/>
    <col min="2821" max="2821" width="10.21875" style="3" bestFit="1" customWidth="1"/>
    <col min="2822" max="2822" width="18.33203125" style="3" bestFit="1" customWidth="1"/>
    <col min="2823" max="2823" width="16" style="3" bestFit="1" customWidth="1"/>
    <col min="2824" max="2824" width="11.77734375" style="3" customWidth="1"/>
    <col min="2825" max="2826" width="12.88671875" style="3" customWidth="1"/>
    <col min="2827" max="2827" width="10.21875" style="3" bestFit="1" customWidth="1"/>
    <col min="2828" max="2828" width="7.109375" style="3" customWidth="1"/>
    <col min="2829" max="2829" width="12.88671875" style="3" bestFit="1" customWidth="1"/>
    <col min="2830" max="2830" width="8.88671875" style="3"/>
    <col min="2831" max="2831" width="9.21875" style="3" customWidth="1"/>
    <col min="2832" max="2832" width="10.77734375" style="3" bestFit="1" customWidth="1"/>
    <col min="2833" max="3071" width="8.88671875" style="3"/>
    <col min="3072" max="3072" width="14.6640625" style="3" customWidth="1"/>
    <col min="3073" max="3073" width="14.77734375" style="3" customWidth="1"/>
    <col min="3074" max="3074" width="8.88671875" style="3"/>
    <col min="3075" max="3075" width="14.88671875" style="3" bestFit="1" customWidth="1"/>
    <col min="3076" max="3076" width="7.109375" style="3" customWidth="1"/>
    <col min="3077" max="3077" width="10.21875" style="3" bestFit="1" customWidth="1"/>
    <col min="3078" max="3078" width="18.33203125" style="3" bestFit="1" customWidth="1"/>
    <col min="3079" max="3079" width="16" style="3" bestFit="1" customWidth="1"/>
    <col min="3080" max="3080" width="11.77734375" style="3" customWidth="1"/>
    <col min="3081" max="3082" width="12.88671875" style="3" customWidth="1"/>
    <col min="3083" max="3083" width="10.21875" style="3" bestFit="1" customWidth="1"/>
    <col min="3084" max="3084" width="7.109375" style="3" customWidth="1"/>
    <col min="3085" max="3085" width="12.88671875" style="3" bestFit="1" customWidth="1"/>
    <col min="3086" max="3086" width="8.88671875" style="3"/>
    <col min="3087" max="3087" width="9.21875" style="3" customWidth="1"/>
    <col min="3088" max="3088" width="10.77734375" style="3" bestFit="1" customWidth="1"/>
    <col min="3089" max="3327" width="8.88671875" style="3"/>
    <col min="3328" max="3328" width="14.6640625" style="3" customWidth="1"/>
    <col min="3329" max="3329" width="14.77734375" style="3" customWidth="1"/>
    <col min="3330" max="3330" width="8.88671875" style="3"/>
    <col min="3331" max="3331" width="14.88671875" style="3" bestFit="1" customWidth="1"/>
    <col min="3332" max="3332" width="7.109375" style="3" customWidth="1"/>
    <col min="3333" max="3333" width="10.21875" style="3" bestFit="1" customWidth="1"/>
    <col min="3334" max="3334" width="18.33203125" style="3" bestFit="1" customWidth="1"/>
    <col min="3335" max="3335" width="16" style="3" bestFit="1" customWidth="1"/>
    <col min="3336" max="3336" width="11.77734375" style="3" customWidth="1"/>
    <col min="3337" max="3338" width="12.88671875" style="3" customWidth="1"/>
    <col min="3339" max="3339" width="10.21875" style="3" bestFit="1" customWidth="1"/>
    <col min="3340" max="3340" width="7.109375" style="3" customWidth="1"/>
    <col min="3341" max="3341" width="12.88671875" style="3" bestFit="1" customWidth="1"/>
    <col min="3342" max="3342" width="8.88671875" style="3"/>
    <col min="3343" max="3343" width="9.21875" style="3" customWidth="1"/>
    <col min="3344" max="3344" width="10.77734375" style="3" bestFit="1" customWidth="1"/>
    <col min="3345" max="3583" width="8.88671875" style="3"/>
    <col min="3584" max="3584" width="14.6640625" style="3" customWidth="1"/>
    <col min="3585" max="3585" width="14.77734375" style="3" customWidth="1"/>
    <col min="3586" max="3586" width="8.88671875" style="3"/>
    <col min="3587" max="3587" width="14.88671875" style="3" bestFit="1" customWidth="1"/>
    <col min="3588" max="3588" width="7.109375" style="3" customWidth="1"/>
    <col min="3589" max="3589" width="10.21875" style="3" bestFit="1" customWidth="1"/>
    <col min="3590" max="3590" width="18.33203125" style="3" bestFit="1" customWidth="1"/>
    <col min="3591" max="3591" width="16" style="3" bestFit="1" customWidth="1"/>
    <col min="3592" max="3592" width="11.77734375" style="3" customWidth="1"/>
    <col min="3593" max="3594" width="12.88671875" style="3" customWidth="1"/>
    <col min="3595" max="3595" width="10.21875" style="3" bestFit="1" customWidth="1"/>
    <col min="3596" max="3596" width="7.109375" style="3" customWidth="1"/>
    <col min="3597" max="3597" width="12.88671875" style="3" bestFit="1" customWidth="1"/>
    <col min="3598" max="3598" width="8.88671875" style="3"/>
    <col min="3599" max="3599" width="9.21875" style="3" customWidth="1"/>
    <col min="3600" max="3600" width="10.77734375" style="3" bestFit="1" customWidth="1"/>
    <col min="3601" max="3839" width="8.88671875" style="3"/>
    <col min="3840" max="3840" width="14.6640625" style="3" customWidth="1"/>
    <col min="3841" max="3841" width="14.77734375" style="3" customWidth="1"/>
    <col min="3842" max="3842" width="8.88671875" style="3"/>
    <col min="3843" max="3843" width="14.88671875" style="3" bestFit="1" customWidth="1"/>
    <col min="3844" max="3844" width="7.109375" style="3" customWidth="1"/>
    <col min="3845" max="3845" width="10.21875" style="3" bestFit="1" customWidth="1"/>
    <col min="3846" max="3846" width="18.33203125" style="3" bestFit="1" customWidth="1"/>
    <col min="3847" max="3847" width="16" style="3" bestFit="1" customWidth="1"/>
    <col min="3848" max="3848" width="11.77734375" style="3" customWidth="1"/>
    <col min="3849" max="3850" width="12.88671875" style="3" customWidth="1"/>
    <col min="3851" max="3851" width="10.21875" style="3" bestFit="1" customWidth="1"/>
    <col min="3852" max="3852" width="7.109375" style="3" customWidth="1"/>
    <col min="3853" max="3853" width="12.88671875" style="3" bestFit="1" customWidth="1"/>
    <col min="3854" max="3854" width="8.88671875" style="3"/>
    <col min="3855" max="3855" width="9.21875" style="3" customWidth="1"/>
    <col min="3856" max="3856" width="10.77734375" style="3" bestFit="1" customWidth="1"/>
    <col min="3857" max="4095" width="8.88671875" style="3"/>
    <col min="4096" max="4096" width="14.6640625" style="3" customWidth="1"/>
    <col min="4097" max="4097" width="14.77734375" style="3" customWidth="1"/>
    <col min="4098" max="4098" width="8.88671875" style="3"/>
    <col min="4099" max="4099" width="14.88671875" style="3" bestFit="1" customWidth="1"/>
    <col min="4100" max="4100" width="7.109375" style="3" customWidth="1"/>
    <col min="4101" max="4101" width="10.21875" style="3" bestFit="1" customWidth="1"/>
    <col min="4102" max="4102" width="18.33203125" style="3" bestFit="1" customWidth="1"/>
    <col min="4103" max="4103" width="16" style="3" bestFit="1" customWidth="1"/>
    <col min="4104" max="4104" width="11.77734375" style="3" customWidth="1"/>
    <col min="4105" max="4106" width="12.88671875" style="3" customWidth="1"/>
    <col min="4107" max="4107" width="10.21875" style="3" bestFit="1" customWidth="1"/>
    <col min="4108" max="4108" width="7.109375" style="3" customWidth="1"/>
    <col min="4109" max="4109" width="12.88671875" style="3" bestFit="1" customWidth="1"/>
    <col min="4110" max="4110" width="8.88671875" style="3"/>
    <col min="4111" max="4111" width="9.21875" style="3" customWidth="1"/>
    <col min="4112" max="4112" width="10.77734375" style="3" bestFit="1" customWidth="1"/>
    <col min="4113" max="4351" width="8.88671875" style="3"/>
    <col min="4352" max="4352" width="14.6640625" style="3" customWidth="1"/>
    <col min="4353" max="4353" width="14.77734375" style="3" customWidth="1"/>
    <col min="4354" max="4354" width="8.88671875" style="3"/>
    <col min="4355" max="4355" width="14.88671875" style="3" bestFit="1" customWidth="1"/>
    <col min="4356" max="4356" width="7.109375" style="3" customWidth="1"/>
    <col min="4357" max="4357" width="10.21875" style="3" bestFit="1" customWidth="1"/>
    <col min="4358" max="4358" width="18.33203125" style="3" bestFit="1" customWidth="1"/>
    <col min="4359" max="4359" width="16" style="3" bestFit="1" customWidth="1"/>
    <col min="4360" max="4360" width="11.77734375" style="3" customWidth="1"/>
    <col min="4361" max="4362" width="12.88671875" style="3" customWidth="1"/>
    <col min="4363" max="4363" width="10.21875" style="3" bestFit="1" customWidth="1"/>
    <col min="4364" max="4364" width="7.109375" style="3" customWidth="1"/>
    <col min="4365" max="4365" width="12.88671875" style="3" bestFit="1" customWidth="1"/>
    <col min="4366" max="4366" width="8.88671875" style="3"/>
    <col min="4367" max="4367" width="9.21875" style="3" customWidth="1"/>
    <col min="4368" max="4368" width="10.77734375" style="3" bestFit="1" customWidth="1"/>
    <col min="4369" max="4607" width="8.88671875" style="3"/>
    <col min="4608" max="4608" width="14.6640625" style="3" customWidth="1"/>
    <col min="4609" max="4609" width="14.77734375" style="3" customWidth="1"/>
    <col min="4610" max="4610" width="8.88671875" style="3"/>
    <col min="4611" max="4611" width="14.88671875" style="3" bestFit="1" customWidth="1"/>
    <col min="4612" max="4612" width="7.109375" style="3" customWidth="1"/>
    <col min="4613" max="4613" width="10.21875" style="3" bestFit="1" customWidth="1"/>
    <col min="4614" max="4614" width="18.33203125" style="3" bestFit="1" customWidth="1"/>
    <col min="4615" max="4615" width="16" style="3" bestFit="1" customWidth="1"/>
    <col min="4616" max="4616" width="11.77734375" style="3" customWidth="1"/>
    <col min="4617" max="4618" width="12.88671875" style="3" customWidth="1"/>
    <col min="4619" max="4619" width="10.21875" style="3" bestFit="1" customWidth="1"/>
    <col min="4620" max="4620" width="7.109375" style="3" customWidth="1"/>
    <col min="4621" max="4621" width="12.88671875" style="3" bestFit="1" customWidth="1"/>
    <col min="4622" max="4622" width="8.88671875" style="3"/>
    <col min="4623" max="4623" width="9.21875" style="3" customWidth="1"/>
    <col min="4624" max="4624" width="10.77734375" style="3" bestFit="1" customWidth="1"/>
    <col min="4625" max="4863" width="8.88671875" style="3"/>
    <col min="4864" max="4864" width="14.6640625" style="3" customWidth="1"/>
    <col min="4865" max="4865" width="14.77734375" style="3" customWidth="1"/>
    <col min="4866" max="4866" width="8.88671875" style="3"/>
    <col min="4867" max="4867" width="14.88671875" style="3" bestFit="1" customWidth="1"/>
    <col min="4868" max="4868" width="7.109375" style="3" customWidth="1"/>
    <col min="4869" max="4869" width="10.21875" style="3" bestFit="1" customWidth="1"/>
    <col min="4870" max="4870" width="18.33203125" style="3" bestFit="1" customWidth="1"/>
    <col min="4871" max="4871" width="16" style="3" bestFit="1" customWidth="1"/>
    <col min="4872" max="4872" width="11.77734375" style="3" customWidth="1"/>
    <col min="4873" max="4874" width="12.88671875" style="3" customWidth="1"/>
    <col min="4875" max="4875" width="10.21875" style="3" bestFit="1" customWidth="1"/>
    <col min="4876" max="4876" width="7.109375" style="3" customWidth="1"/>
    <col min="4877" max="4877" width="12.88671875" style="3" bestFit="1" customWidth="1"/>
    <col min="4878" max="4878" width="8.88671875" style="3"/>
    <col min="4879" max="4879" width="9.21875" style="3" customWidth="1"/>
    <col min="4880" max="4880" width="10.77734375" style="3" bestFit="1" customWidth="1"/>
    <col min="4881" max="5119" width="8.88671875" style="3"/>
    <col min="5120" max="5120" width="14.6640625" style="3" customWidth="1"/>
    <col min="5121" max="5121" width="14.77734375" style="3" customWidth="1"/>
    <col min="5122" max="5122" width="8.88671875" style="3"/>
    <col min="5123" max="5123" width="14.88671875" style="3" bestFit="1" customWidth="1"/>
    <col min="5124" max="5124" width="7.109375" style="3" customWidth="1"/>
    <col min="5125" max="5125" width="10.21875" style="3" bestFit="1" customWidth="1"/>
    <col min="5126" max="5126" width="18.33203125" style="3" bestFit="1" customWidth="1"/>
    <col min="5127" max="5127" width="16" style="3" bestFit="1" customWidth="1"/>
    <col min="5128" max="5128" width="11.77734375" style="3" customWidth="1"/>
    <col min="5129" max="5130" width="12.88671875" style="3" customWidth="1"/>
    <col min="5131" max="5131" width="10.21875" style="3" bestFit="1" customWidth="1"/>
    <col min="5132" max="5132" width="7.109375" style="3" customWidth="1"/>
    <col min="5133" max="5133" width="12.88671875" style="3" bestFit="1" customWidth="1"/>
    <col min="5134" max="5134" width="8.88671875" style="3"/>
    <col min="5135" max="5135" width="9.21875" style="3" customWidth="1"/>
    <col min="5136" max="5136" width="10.77734375" style="3" bestFit="1" customWidth="1"/>
    <col min="5137" max="5375" width="8.88671875" style="3"/>
    <col min="5376" max="5376" width="14.6640625" style="3" customWidth="1"/>
    <col min="5377" max="5377" width="14.77734375" style="3" customWidth="1"/>
    <col min="5378" max="5378" width="8.88671875" style="3"/>
    <col min="5379" max="5379" width="14.88671875" style="3" bestFit="1" customWidth="1"/>
    <col min="5380" max="5380" width="7.109375" style="3" customWidth="1"/>
    <col min="5381" max="5381" width="10.21875" style="3" bestFit="1" customWidth="1"/>
    <col min="5382" max="5382" width="18.33203125" style="3" bestFit="1" customWidth="1"/>
    <col min="5383" max="5383" width="16" style="3" bestFit="1" customWidth="1"/>
    <col min="5384" max="5384" width="11.77734375" style="3" customWidth="1"/>
    <col min="5385" max="5386" width="12.88671875" style="3" customWidth="1"/>
    <col min="5387" max="5387" width="10.21875" style="3" bestFit="1" customWidth="1"/>
    <col min="5388" max="5388" width="7.109375" style="3" customWidth="1"/>
    <col min="5389" max="5389" width="12.88671875" style="3" bestFit="1" customWidth="1"/>
    <col min="5390" max="5390" width="8.88671875" style="3"/>
    <col min="5391" max="5391" width="9.21875" style="3" customWidth="1"/>
    <col min="5392" max="5392" width="10.77734375" style="3" bestFit="1" customWidth="1"/>
    <col min="5393" max="5631" width="8.88671875" style="3"/>
    <col min="5632" max="5632" width="14.6640625" style="3" customWidth="1"/>
    <col min="5633" max="5633" width="14.77734375" style="3" customWidth="1"/>
    <col min="5634" max="5634" width="8.88671875" style="3"/>
    <col min="5635" max="5635" width="14.88671875" style="3" bestFit="1" customWidth="1"/>
    <col min="5636" max="5636" width="7.109375" style="3" customWidth="1"/>
    <col min="5637" max="5637" width="10.21875" style="3" bestFit="1" customWidth="1"/>
    <col min="5638" max="5638" width="18.33203125" style="3" bestFit="1" customWidth="1"/>
    <col min="5639" max="5639" width="16" style="3" bestFit="1" customWidth="1"/>
    <col min="5640" max="5640" width="11.77734375" style="3" customWidth="1"/>
    <col min="5641" max="5642" width="12.88671875" style="3" customWidth="1"/>
    <col min="5643" max="5643" width="10.21875" style="3" bestFit="1" customWidth="1"/>
    <col min="5644" max="5644" width="7.109375" style="3" customWidth="1"/>
    <col min="5645" max="5645" width="12.88671875" style="3" bestFit="1" customWidth="1"/>
    <col min="5646" max="5646" width="8.88671875" style="3"/>
    <col min="5647" max="5647" width="9.21875" style="3" customWidth="1"/>
    <col min="5648" max="5648" width="10.77734375" style="3" bestFit="1" customWidth="1"/>
    <col min="5649" max="5887" width="8.88671875" style="3"/>
    <col min="5888" max="5888" width="14.6640625" style="3" customWidth="1"/>
    <col min="5889" max="5889" width="14.77734375" style="3" customWidth="1"/>
    <col min="5890" max="5890" width="8.88671875" style="3"/>
    <col min="5891" max="5891" width="14.88671875" style="3" bestFit="1" customWidth="1"/>
    <col min="5892" max="5892" width="7.109375" style="3" customWidth="1"/>
    <col min="5893" max="5893" width="10.21875" style="3" bestFit="1" customWidth="1"/>
    <col min="5894" max="5894" width="18.33203125" style="3" bestFit="1" customWidth="1"/>
    <col min="5895" max="5895" width="16" style="3" bestFit="1" customWidth="1"/>
    <col min="5896" max="5896" width="11.77734375" style="3" customWidth="1"/>
    <col min="5897" max="5898" width="12.88671875" style="3" customWidth="1"/>
    <col min="5899" max="5899" width="10.21875" style="3" bestFit="1" customWidth="1"/>
    <col min="5900" max="5900" width="7.109375" style="3" customWidth="1"/>
    <col min="5901" max="5901" width="12.88671875" style="3" bestFit="1" customWidth="1"/>
    <col min="5902" max="5902" width="8.88671875" style="3"/>
    <col min="5903" max="5903" width="9.21875" style="3" customWidth="1"/>
    <col min="5904" max="5904" width="10.77734375" style="3" bestFit="1" customWidth="1"/>
    <col min="5905" max="6143" width="8.88671875" style="3"/>
    <col min="6144" max="6144" width="14.6640625" style="3" customWidth="1"/>
    <col min="6145" max="6145" width="14.77734375" style="3" customWidth="1"/>
    <col min="6146" max="6146" width="8.88671875" style="3"/>
    <col min="6147" max="6147" width="14.88671875" style="3" bestFit="1" customWidth="1"/>
    <col min="6148" max="6148" width="7.109375" style="3" customWidth="1"/>
    <col min="6149" max="6149" width="10.21875" style="3" bestFit="1" customWidth="1"/>
    <col min="6150" max="6150" width="18.33203125" style="3" bestFit="1" customWidth="1"/>
    <col min="6151" max="6151" width="16" style="3" bestFit="1" customWidth="1"/>
    <col min="6152" max="6152" width="11.77734375" style="3" customWidth="1"/>
    <col min="6153" max="6154" width="12.88671875" style="3" customWidth="1"/>
    <col min="6155" max="6155" width="10.21875" style="3" bestFit="1" customWidth="1"/>
    <col min="6156" max="6156" width="7.109375" style="3" customWidth="1"/>
    <col min="6157" max="6157" width="12.88671875" style="3" bestFit="1" customWidth="1"/>
    <col min="6158" max="6158" width="8.88671875" style="3"/>
    <col min="6159" max="6159" width="9.21875" style="3" customWidth="1"/>
    <col min="6160" max="6160" width="10.77734375" style="3" bestFit="1" customWidth="1"/>
    <col min="6161" max="6399" width="8.88671875" style="3"/>
    <col min="6400" max="6400" width="14.6640625" style="3" customWidth="1"/>
    <col min="6401" max="6401" width="14.77734375" style="3" customWidth="1"/>
    <col min="6402" max="6402" width="8.88671875" style="3"/>
    <col min="6403" max="6403" width="14.88671875" style="3" bestFit="1" customWidth="1"/>
    <col min="6404" max="6404" width="7.109375" style="3" customWidth="1"/>
    <col min="6405" max="6405" width="10.21875" style="3" bestFit="1" customWidth="1"/>
    <col min="6406" max="6406" width="18.33203125" style="3" bestFit="1" customWidth="1"/>
    <col min="6407" max="6407" width="16" style="3" bestFit="1" customWidth="1"/>
    <col min="6408" max="6408" width="11.77734375" style="3" customWidth="1"/>
    <col min="6409" max="6410" width="12.88671875" style="3" customWidth="1"/>
    <col min="6411" max="6411" width="10.21875" style="3" bestFit="1" customWidth="1"/>
    <col min="6412" max="6412" width="7.109375" style="3" customWidth="1"/>
    <col min="6413" max="6413" width="12.88671875" style="3" bestFit="1" customWidth="1"/>
    <col min="6414" max="6414" width="8.88671875" style="3"/>
    <col min="6415" max="6415" width="9.21875" style="3" customWidth="1"/>
    <col min="6416" max="6416" width="10.77734375" style="3" bestFit="1" customWidth="1"/>
    <col min="6417" max="6655" width="8.88671875" style="3"/>
    <col min="6656" max="6656" width="14.6640625" style="3" customWidth="1"/>
    <col min="6657" max="6657" width="14.77734375" style="3" customWidth="1"/>
    <col min="6658" max="6658" width="8.88671875" style="3"/>
    <col min="6659" max="6659" width="14.88671875" style="3" bestFit="1" customWidth="1"/>
    <col min="6660" max="6660" width="7.109375" style="3" customWidth="1"/>
    <col min="6661" max="6661" width="10.21875" style="3" bestFit="1" customWidth="1"/>
    <col min="6662" max="6662" width="18.33203125" style="3" bestFit="1" customWidth="1"/>
    <col min="6663" max="6663" width="16" style="3" bestFit="1" customWidth="1"/>
    <col min="6664" max="6664" width="11.77734375" style="3" customWidth="1"/>
    <col min="6665" max="6666" width="12.88671875" style="3" customWidth="1"/>
    <col min="6667" max="6667" width="10.21875" style="3" bestFit="1" customWidth="1"/>
    <col min="6668" max="6668" width="7.109375" style="3" customWidth="1"/>
    <col min="6669" max="6669" width="12.88671875" style="3" bestFit="1" customWidth="1"/>
    <col min="6670" max="6670" width="8.88671875" style="3"/>
    <col min="6671" max="6671" width="9.21875" style="3" customWidth="1"/>
    <col min="6672" max="6672" width="10.77734375" style="3" bestFit="1" customWidth="1"/>
    <col min="6673" max="6911" width="8.88671875" style="3"/>
    <col min="6912" max="6912" width="14.6640625" style="3" customWidth="1"/>
    <col min="6913" max="6913" width="14.77734375" style="3" customWidth="1"/>
    <col min="6914" max="6914" width="8.88671875" style="3"/>
    <col min="6915" max="6915" width="14.88671875" style="3" bestFit="1" customWidth="1"/>
    <col min="6916" max="6916" width="7.109375" style="3" customWidth="1"/>
    <col min="6917" max="6917" width="10.21875" style="3" bestFit="1" customWidth="1"/>
    <col min="6918" max="6918" width="18.33203125" style="3" bestFit="1" customWidth="1"/>
    <col min="6919" max="6919" width="16" style="3" bestFit="1" customWidth="1"/>
    <col min="6920" max="6920" width="11.77734375" style="3" customWidth="1"/>
    <col min="6921" max="6922" width="12.88671875" style="3" customWidth="1"/>
    <col min="6923" max="6923" width="10.21875" style="3" bestFit="1" customWidth="1"/>
    <col min="6924" max="6924" width="7.109375" style="3" customWidth="1"/>
    <col min="6925" max="6925" width="12.88671875" style="3" bestFit="1" customWidth="1"/>
    <col min="6926" max="6926" width="8.88671875" style="3"/>
    <col min="6927" max="6927" width="9.21875" style="3" customWidth="1"/>
    <col min="6928" max="6928" width="10.77734375" style="3" bestFit="1" customWidth="1"/>
    <col min="6929" max="7167" width="8.88671875" style="3"/>
    <col min="7168" max="7168" width="14.6640625" style="3" customWidth="1"/>
    <col min="7169" max="7169" width="14.77734375" style="3" customWidth="1"/>
    <col min="7170" max="7170" width="8.88671875" style="3"/>
    <col min="7171" max="7171" width="14.88671875" style="3" bestFit="1" customWidth="1"/>
    <col min="7172" max="7172" width="7.109375" style="3" customWidth="1"/>
    <col min="7173" max="7173" width="10.21875" style="3" bestFit="1" customWidth="1"/>
    <col min="7174" max="7174" width="18.33203125" style="3" bestFit="1" customWidth="1"/>
    <col min="7175" max="7175" width="16" style="3" bestFit="1" customWidth="1"/>
    <col min="7176" max="7176" width="11.77734375" style="3" customWidth="1"/>
    <col min="7177" max="7178" width="12.88671875" style="3" customWidth="1"/>
    <col min="7179" max="7179" width="10.21875" style="3" bestFit="1" customWidth="1"/>
    <col min="7180" max="7180" width="7.109375" style="3" customWidth="1"/>
    <col min="7181" max="7181" width="12.88671875" style="3" bestFit="1" customWidth="1"/>
    <col min="7182" max="7182" width="8.88671875" style="3"/>
    <col min="7183" max="7183" width="9.21875" style="3" customWidth="1"/>
    <col min="7184" max="7184" width="10.77734375" style="3" bestFit="1" customWidth="1"/>
    <col min="7185" max="7423" width="8.88671875" style="3"/>
    <col min="7424" max="7424" width="14.6640625" style="3" customWidth="1"/>
    <col min="7425" max="7425" width="14.77734375" style="3" customWidth="1"/>
    <col min="7426" max="7426" width="8.88671875" style="3"/>
    <col min="7427" max="7427" width="14.88671875" style="3" bestFit="1" customWidth="1"/>
    <col min="7428" max="7428" width="7.109375" style="3" customWidth="1"/>
    <col min="7429" max="7429" width="10.21875" style="3" bestFit="1" customWidth="1"/>
    <col min="7430" max="7430" width="18.33203125" style="3" bestFit="1" customWidth="1"/>
    <col min="7431" max="7431" width="16" style="3" bestFit="1" customWidth="1"/>
    <col min="7432" max="7432" width="11.77734375" style="3" customWidth="1"/>
    <col min="7433" max="7434" width="12.88671875" style="3" customWidth="1"/>
    <col min="7435" max="7435" width="10.21875" style="3" bestFit="1" customWidth="1"/>
    <col min="7436" max="7436" width="7.109375" style="3" customWidth="1"/>
    <col min="7437" max="7437" width="12.88671875" style="3" bestFit="1" customWidth="1"/>
    <col min="7438" max="7438" width="8.88671875" style="3"/>
    <col min="7439" max="7439" width="9.21875" style="3" customWidth="1"/>
    <col min="7440" max="7440" width="10.77734375" style="3" bestFit="1" customWidth="1"/>
    <col min="7441" max="7679" width="8.88671875" style="3"/>
    <col min="7680" max="7680" width="14.6640625" style="3" customWidth="1"/>
    <col min="7681" max="7681" width="14.77734375" style="3" customWidth="1"/>
    <col min="7682" max="7682" width="8.88671875" style="3"/>
    <col min="7683" max="7683" width="14.88671875" style="3" bestFit="1" customWidth="1"/>
    <col min="7684" max="7684" width="7.109375" style="3" customWidth="1"/>
    <col min="7685" max="7685" width="10.21875" style="3" bestFit="1" customWidth="1"/>
    <col min="7686" max="7686" width="18.33203125" style="3" bestFit="1" customWidth="1"/>
    <col min="7687" max="7687" width="16" style="3" bestFit="1" customWidth="1"/>
    <col min="7688" max="7688" width="11.77734375" style="3" customWidth="1"/>
    <col min="7689" max="7690" width="12.88671875" style="3" customWidth="1"/>
    <col min="7691" max="7691" width="10.21875" style="3" bestFit="1" customWidth="1"/>
    <col min="7692" max="7692" width="7.109375" style="3" customWidth="1"/>
    <col min="7693" max="7693" width="12.88671875" style="3" bestFit="1" customWidth="1"/>
    <col min="7694" max="7694" width="8.88671875" style="3"/>
    <col min="7695" max="7695" width="9.21875" style="3" customWidth="1"/>
    <col min="7696" max="7696" width="10.77734375" style="3" bestFit="1" customWidth="1"/>
    <col min="7697" max="7935" width="8.88671875" style="3"/>
    <col min="7936" max="7936" width="14.6640625" style="3" customWidth="1"/>
    <col min="7937" max="7937" width="14.77734375" style="3" customWidth="1"/>
    <col min="7938" max="7938" width="8.88671875" style="3"/>
    <col min="7939" max="7939" width="14.88671875" style="3" bestFit="1" customWidth="1"/>
    <col min="7940" max="7940" width="7.109375" style="3" customWidth="1"/>
    <col min="7941" max="7941" width="10.21875" style="3" bestFit="1" customWidth="1"/>
    <col min="7942" max="7942" width="18.33203125" style="3" bestFit="1" customWidth="1"/>
    <col min="7943" max="7943" width="16" style="3" bestFit="1" customWidth="1"/>
    <col min="7944" max="7944" width="11.77734375" style="3" customWidth="1"/>
    <col min="7945" max="7946" width="12.88671875" style="3" customWidth="1"/>
    <col min="7947" max="7947" width="10.21875" style="3" bestFit="1" customWidth="1"/>
    <col min="7948" max="7948" width="7.109375" style="3" customWidth="1"/>
    <col min="7949" max="7949" width="12.88671875" style="3" bestFit="1" customWidth="1"/>
    <col min="7950" max="7950" width="8.88671875" style="3"/>
    <col min="7951" max="7951" width="9.21875" style="3" customWidth="1"/>
    <col min="7952" max="7952" width="10.77734375" style="3" bestFit="1" customWidth="1"/>
    <col min="7953" max="8191" width="8.88671875" style="3"/>
    <col min="8192" max="8192" width="14.6640625" style="3" customWidth="1"/>
    <col min="8193" max="8193" width="14.77734375" style="3" customWidth="1"/>
    <col min="8194" max="8194" width="8.88671875" style="3"/>
    <col min="8195" max="8195" width="14.88671875" style="3" bestFit="1" customWidth="1"/>
    <col min="8196" max="8196" width="7.109375" style="3" customWidth="1"/>
    <col min="8197" max="8197" width="10.21875" style="3" bestFit="1" customWidth="1"/>
    <col min="8198" max="8198" width="18.33203125" style="3" bestFit="1" customWidth="1"/>
    <col min="8199" max="8199" width="16" style="3" bestFit="1" customWidth="1"/>
    <col min="8200" max="8200" width="11.77734375" style="3" customWidth="1"/>
    <col min="8201" max="8202" width="12.88671875" style="3" customWidth="1"/>
    <col min="8203" max="8203" width="10.21875" style="3" bestFit="1" customWidth="1"/>
    <col min="8204" max="8204" width="7.109375" style="3" customWidth="1"/>
    <col min="8205" max="8205" width="12.88671875" style="3" bestFit="1" customWidth="1"/>
    <col min="8206" max="8206" width="8.88671875" style="3"/>
    <col min="8207" max="8207" width="9.21875" style="3" customWidth="1"/>
    <col min="8208" max="8208" width="10.77734375" style="3" bestFit="1" customWidth="1"/>
    <col min="8209" max="8447" width="8.88671875" style="3"/>
    <col min="8448" max="8448" width="14.6640625" style="3" customWidth="1"/>
    <col min="8449" max="8449" width="14.77734375" style="3" customWidth="1"/>
    <col min="8450" max="8450" width="8.88671875" style="3"/>
    <col min="8451" max="8451" width="14.88671875" style="3" bestFit="1" customWidth="1"/>
    <col min="8452" max="8452" width="7.109375" style="3" customWidth="1"/>
    <col min="8453" max="8453" width="10.21875" style="3" bestFit="1" customWidth="1"/>
    <col min="8454" max="8454" width="18.33203125" style="3" bestFit="1" customWidth="1"/>
    <col min="8455" max="8455" width="16" style="3" bestFit="1" customWidth="1"/>
    <col min="8456" max="8456" width="11.77734375" style="3" customWidth="1"/>
    <col min="8457" max="8458" width="12.88671875" style="3" customWidth="1"/>
    <col min="8459" max="8459" width="10.21875" style="3" bestFit="1" customWidth="1"/>
    <col min="8460" max="8460" width="7.109375" style="3" customWidth="1"/>
    <col min="8461" max="8461" width="12.88671875" style="3" bestFit="1" customWidth="1"/>
    <col min="8462" max="8462" width="8.88671875" style="3"/>
    <col min="8463" max="8463" width="9.21875" style="3" customWidth="1"/>
    <col min="8464" max="8464" width="10.77734375" style="3" bestFit="1" customWidth="1"/>
    <col min="8465" max="8703" width="8.88671875" style="3"/>
    <col min="8704" max="8704" width="14.6640625" style="3" customWidth="1"/>
    <col min="8705" max="8705" width="14.77734375" style="3" customWidth="1"/>
    <col min="8706" max="8706" width="8.88671875" style="3"/>
    <col min="8707" max="8707" width="14.88671875" style="3" bestFit="1" customWidth="1"/>
    <col min="8708" max="8708" width="7.109375" style="3" customWidth="1"/>
    <col min="8709" max="8709" width="10.21875" style="3" bestFit="1" customWidth="1"/>
    <col min="8710" max="8710" width="18.33203125" style="3" bestFit="1" customWidth="1"/>
    <col min="8711" max="8711" width="16" style="3" bestFit="1" customWidth="1"/>
    <col min="8712" max="8712" width="11.77734375" style="3" customWidth="1"/>
    <col min="8713" max="8714" width="12.88671875" style="3" customWidth="1"/>
    <col min="8715" max="8715" width="10.21875" style="3" bestFit="1" customWidth="1"/>
    <col min="8716" max="8716" width="7.109375" style="3" customWidth="1"/>
    <col min="8717" max="8717" width="12.88671875" style="3" bestFit="1" customWidth="1"/>
    <col min="8718" max="8718" width="8.88671875" style="3"/>
    <col min="8719" max="8719" width="9.21875" style="3" customWidth="1"/>
    <col min="8720" max="8720" width="10.77734375" style="3" bestFit="1" customWidth="1"/>
    <col min="8721" max="8959" width="8.88671875" style="3"/>
    <col min="8960" max="8960" width="14.6640625" style="3" customWidth="1"/>
    <col min="8961" max="8961" width="14.77734375" style="3" customWidth="1"/>
    <col min="8962" max="8962" width="8.88671875" style="3"/>
    <col min="8963" max="8963" width="14.88671875" style="3" bestFit="1" customWidth="1"/>
    <col min="8964" max="8964" width="7.109375" style="3" customWidth="1"/>
    <col min="8965" max="8965" width="10.21875" style="3" bestFit="1" customWidth="1"/>
    <col min="8966" max="8966" width="18.33203125" style="3" bestFit="1" customWidth="1"/>
    <col min="8967" max="8967" width="16" style="3" bestFit="1" customWidth="1"/>
    <col min="8968" max="8968" width="11.77734375" style="3" customWidth="1"/>
    <col min="8969" max="8970" width="12.88671875" style="3" customWidth="1"/>
    <col min="8971" max="8971" width="10.21875" style="3" bestFit="1" customWidth="1"/>
    <col min="8972" max="8972" width="7.109375" style="3" customWidth="1"/>
    <col min="8973" max="8973" width="12.88671875" style="3" bestFit="1" customWidth="1"/>
    <col min="8974" max="8974" width="8.88671875" style="3"/>
    <col min="8975" max="8975" width="9.21875" style="3" customWidth="1"/>
    <col min="8976" max="8976" width="10.77734375" style="3" bestFit="1" customWidth="1"/>
    <col min="8977" max="9215" width="8.88671875" style="3"/>
    <col min="9216" max="9216" width="14.6640625" style="3" customWidth="1"/>
    <col min="9217" max="9217" width="14.77734375" style="3" customWidth="1"/>
    <col min="9218" max="9218" width="8.88671875" style="3"/>
    <col min="9219" max="9219" width="14.88671875" style="3" bestFit="1" customWidth="1"/>
    <col min="9220" max="9220" width="7.109375" style="3" customWidth="1"/>
    <col min="9221" max="9221" width="10.21875" style="3" bestFit="1" customWidth="1"/>
    <col min="9222" max="9222" width="18.33203125" style="3" bestFit="1" customWidth="1"/>
    <col min="9223" max="9223" width="16" style="3" bestFit="1" customWidth="1"/>
    <col min="9224" max="9224" width="11.77734375" style="3" customWidth="1"/>
    <col min="9225" max="9226" width="12.88671875" style="3" customWidth="1"/>
    <col min="9227" max="9227" width="10.21875" style="3" bestFit="1" customWidth="1"/>
    <col min="9228" max="9228" width="7.109375" style="3" customWidth="1"/>
    <col min="9229" max="9229" width="12.88671875" style="3" bestFit="1" customWidth="1"/>
    <col min="9230" max="9230" width="8.88671875" style="3"/>
    <col min="9231" max="9231" width="9.21875" style="3" customWidth="1"/>
    <col min="9232" max="9232" width="10.77734375" style="3" bestFit="1" customWidth="1"/>
    <col min="9233" max="9471" width="8.88671875" style="3"/>
    <col min="9472" max="9472" width="14.6640625" style="3" customWidth="1"/>
    <col min="9473" max="9473" width="14.77734375" style="3" customWidth="1"/>
    <col min="9474" max="9474" width="8.88671875" style="3"/>
    <col min="9475" max="9475" width="14.88671875" style="3" bestFit="1" customWidth="1"/>
    <col min="9476" max="9476" width="7.109375" style="3" customWidth="1"/>
    <col min="9477" max="9477" width="10.21875" style="3" bestFit="1" customWidth="1"/>
    <col min="9478" max="9478" width="18.33203125" style="3" bestFit="1" customWidth="1"/>
    <col min="9479" max="9479" width="16" style="3" bestFit="1" customWidth="1"/>
    <col min="9480" max="9480" width="11.77734375" style="3" customWidth="1"/>
    <col min="9481" max="9482" width="12.88671875" style="3" customWidth="1"/>
    <col min="9483" max="9483" width="10.21875" style="3" bestFit="1" customWidth="1"/>
    <col min="9484" max="9484" width="7.109375" style="3" customWidth="1"/>
    <col min="9485" max="9485" width="12.88671875" style="3" bestFit="1" customWidth="1"/>
    <col min="9486" max="9486" width="8.88671875" style="3"/>
    <col min="9487" max="9487" width="9.21875" style="3" customWidth="1"/>
    <col min="9488" max="9488" width="10.77734375" style="3" bestFit="1" customWidth="1"/>
    <col min="9489" max="9727" width="8.88671875" style="3"/>
    <col min="9728" max="9728" width="14.6640625" style="3" customWidth="1"/>
    <col min="9729" max="9729" width="14.77734375" style="3" customWidth="1"/>
    <col min="9730" max="9730" width="8.88671875" style="3"/>
    <col min="9731" max="9731" width="14.88671875" style="3" bestFit="1" customWidth="1"/>
    <col min="9732" max="9732" width="7.109375" style="3" customWidth="1"/>
    <col min="9733" max="9733" width="10.21875" style="3" bestFit="1" customWidth="1"/>
    <col min="9734" max="9734" width="18.33203125" style="3" bestFit="1" customWidth="1"/>
    <col min="9735" max="9735" width="16" style="3" bestFit="1" customWidth="1"/>
    <col min="9736" max="9736" width="11.77734375" style="3" customWidth="1"/>
    <col min="9737" max="9738" width="12.88671875" style="3" customWidth="1"/>
    <col min="9739" max="9739" width="10.21875" style="3" bestFit="1" customWidth="1"/>
    <col min="9740" max="9740" width="7.109375" style="3" customWidth="1"/>
    <col min="9741" max="9741" width="12.88671875" style="3" bestFit="1" customWidth="1"/>
    <col min="9742" max="9742" width="8.88671875" style="3"/>
    <col min="9743" max="9743" width="9.21875" style="3" customWidth="1"/>
    <col min="9744" max="9744" width="10.77734375" style="3" bestFit="1" customWidth="1"/>
    <col min="9745" max="9983" width="8.88671875" style="3"/>
    <col min="9984" max="9984" width="14.6640625" style="3" customWidth="1"/>
    <col min="9985" max="9985" width="14.77734375" style="3" customWidth="1"/>
    <col min="9986" max="9986" width="8.88671875" style="3"/>
    <col min="9987" max="9987" width="14.88671875" style="3" bestFit="1" customWidth="1"/>
    <col min="9988" max="9988" width="7.109375" style="3" customWidth="1"/>
    <col min="9989" max="9989" width="10.21875" style="3" bestFit="1" customWidth="1"/>
    <col min="9990" max="9990" width="18.33203125" style="3" bestFit="1" customWidth="1"/>
    <col min="9991" max="9991" width="16" style="3" bestFit="1" customWidth="1"/>
    <col min="9992" max="9992" width="11.77734375" style="3" customWidth="1"/>
    <col min="9993" max="9994" width="12.88671875" style="3" customWidth="1"/>
    <col min="9995" max="9995" width="10.21875" style="3" bestFit="1" customWidth="1"/>
    <col min="9996" max="9996" width="7.109375" style="3" customWidth="1"/>
    <col min="9997" max="9997" width="12.88671875" style="3" bestFit="1" customWidth="1"/>
    <col min="9998" max="9998" width="8.88671875" style="3"/>
    <col min="9999" max="9999" width="9.21875" style="3" customWidth="1"/>
    <col min="10000" max="10000" width="10.77734375" style="3" bestFit="1" customWidth="1"/>
    <col min="10001" max="10239" width="8.88671875" style="3"/>
    <col min="10240" max="10240" width="14.6640625" style="3" customWidth="1"/>
    <col min="10241" max="10241" width="14.77734375" style="3" customWidth="1"/>
    <col min="10242" max="10242" width="8.88671875" style="3"/>
    <col min="10243" max="10243" width="14.88671875" style="3" bestFit="1" customWidth="1"/>
    <col min="10244" max="10244" width="7.109375" style="3" customWidth="1"/>
    <col min="10245" max="10245" width="10.21875" style="3" bestFit="1" customWidth="1"/>
    <col min="10246" max="10246" width="18.33203125" style="3" bestFit="1" customWidth="1"/>
    <col min="10247" max="10247" width="16" style="3" bestFit="1" customWidth="1"/>
    <col min="10248" max="10248" width="11.77734375" style="3" customWidth="1"/>
    <col min="10249" max="10250" width="12.88671875" style="3" customWidth="1"/>
    <col min="10251" max="10251" width="10.21875" style="3" bestFit="1" customWidth="1"/>
    <col min="10252" max="10252" width="7.109375" style="3" customWidth="1"/>
    <col min="10253" max="10253" width="12.88671875" style="3" bestFit="1" customWidth="1"/>
    <col min="10254" max="10254" width="8.88671875" style="3"/>
    <col min="10255" max="10255" width="9.21875" style="3" customWidth="1"/>
    <col min="10256" max="10256" width="10.77734375" style="3" bestFit="1" customWidth="1"/>
    <col min="10257" max="10495" width="8.88671875" style="3"/>
    <col min="10496" max="10496" width="14.6640625" style="3" customWidth="1"/>
    <col min="10497" max="10497" width="14.77734375" style="3" customWidth="1"/>
    <col min="10498" max="10498" width="8.88671875" style="3"/>
    <col min="10499" max="10499" width="14.88671875" style="3" bestFit="1" customWidth="1"/>
    <col min="10500" max="10500" width="7.109375" style="3" customWidth="1"/>
    <col min="10501" max="10501" width="10.21875" style="3" bestFit="1" customWidth="1"/>
    <col min="10502" max="10502" width="18.33203125" style="3" bestFit="1" customWidth="1"/>
    <col min="10503" max="10503" width="16" style="3" bestFit="1" customWidth="1"/>
    <col min="10504" max="10504" width="11.77734375" style="3" customWidth="1"/>
    <col min="10505" max="10506" width="12.88671875" style="3" customWidth="1"/>
    <col min="10507" max="10507" width="10.21875" style="3" bestFit="1" customWidth="1"/>
    <col min="10508" max="10508" width="7.109375" style="3" customWidth="1"/>
    <col min="10509" max="10509" width="12.88671875" style="3" bestFit="1" customWidth="1"/>
    <col min="10510" max="10510" width="8.88671875" style="3"/>
    <col min="10511" max="10511" width="9.21875" style="3" customWidth="1"/>
    <col min="10512" max="10512" width="10.77734375" style="3" bestFit="1" customWidth="1"/>
    <col min="10513" max="10751" width="8.88671875" style="3"/>
    <col min="10752" max="10752" width="14.6640625" style="3" customWidth="1"/>
    <col min="10753" max="10753" width="14.77734375" style="3" customWidth="1"/>
    <col min="10754" max="10754" width="8.88671875" style="3"/>
    <col min="10755" max="10755" width="14.88671875" style="3" bestFit="1" customWidth="1"/>
    <col min="10756" max="10756" width="7.109375" style="3" customWidth="1"/>
    <col min="10757" max="10757" width="10.21875" style="3" bestFit="1" customWidth="1"/>
    <col min="10758" max="10758" width="18.33203125" style="3" bestFit="1" customWidth="1"/>
    <col min="10759" max="10759" width="16" style="3" bestFit="1" customWidth="1"/>
    <col min="10760" max="10760" width="11.77734375" style="3" customWidth="1"/>
    <col min="10761" max="10762" width="12.88671875" style="3" customWidth="1"/>
    <col min="10763" max="10763" width="10.21875" style="3" bestFit="1" customWidth="1"/>
    <col min="10764" max="10764" width="7.109375" style="3" customWidth="1"/>
    <col min="10765" max="10765" width="12.88671875" style="3" bestFit="1" customWidth="1"/>
    <col min="10766" max="10766" width="8.88671875" style="3"/>
    <col min="10767" max="10767" width="9.21875" style="3" customWidth="1"/>
    <col min="10768" max="10768" width="10.77734375" style="3" bestFit="1" customWidth="1"/>
    <col min="10769" max="11007" width="8.88671875" style="3"/>
    <col min="11008" max="11008" width="14.6640625" style="3" customWidth="1"/>
    <col min="11009" max="11009" width="14.77734375" style="3" customWidth="1"/>
    <col min="11010" max="11010" width="8.88671875" style="3"/>
    <col min="11011" max="11011" width="14.88671875" style="3" bestFit="1" customWidth="1"/>
    <col min="11012" max="11012" width="7.109375" style="3" customWidth="1"/>
    <col min="11013" max="11013" width="10.21875" style="3" bestFit="1" customWidth="1"/>
    <col min="11014" max="11014" width="18.33203125" style="3" bestFit="1" customWidth="1"/>
    <col min="11015" max="11015" width="16" style="3" bestFit="1" customWidth="1"/>
    <col min="11016" max="11016" width="11.77734375" style="3" customWidth="1"/>
    <col min="11017" max="11018" width="12.88671875" style="3" customWidth="1"/>
    <col min="11019" max="11019" width="10.21875" style="3" bestFit="1" customWidth="1"/>
    <col min="11020" max="11020" width="7.109375" style="3" customWidth="1"/>
    <col min="11021" max="11021" width="12.88671875" style="3" bestFit="1" customWidth="1"/>
    <col min="11022" max="11022" width="8.88671875" style="3"/>
    <col min="11023" max="11023" width="9.21875" style="3" customWidth="1"/>
    <col min="11024" max="11024" width="10.77734375" style="3" bestFit="1" customWidth="1"/>
    <col min="11025" max="11263" width="8.88671875" style="3"/>
    <col min="11264" max="11264" width="14.6640625" style="3" customWidth="1"/>
    <col min="11265" max="11265" width="14.77734375" style="3" customWidth="1"/>
    <col min="11266" max="11266" width="8.88671875" style="3"/>
    <col min="11267" max="11267" width="14.88671875" style="3" bestFit="1" customWidth="1"/>
    <col min="11268" max="11268" width="7.109375" style="3" customWidth="1"/>
    <col min="11269" max="11269" width="10.21875" style="3" bestFit="1" customWidth="1"/>
    <col min="11270" max="11270" width="18.33203125" style="3" bestFit="1" customWidth="1"/>
    <col min="11271" max="11271" width="16" style="3" bestFit="1" customWidth="1"/>
    <col min="11272" max="11272" width="11.77734375" style="3" customWidth="1"/>
    <col min="11273" max="11274" width="12.88671875" style="3" customWidth="1"/>
    <col min="11275" max="11275" width="10.21875" style="3" bestFit="1" customWidth="1"/>
    <col min="11276" max="11276" width="7.109375" style="3" customWidth="1"/>
    <col min="11277" max="11277" width="12.88671875" style="3" bestFit="1" customWidth="1"/>
    <col min="11278" max="11278" width="8.88671875" style="3"/>
    <col min="11279" max="11279" width="9.21875" style="3" customWidth="1"/>
    <col min="11280" max="11280" width="10.77734375" style="3" bestFit="1" customWidth="1"/>
    <col min="11281" max="11519" width="8.88671875" style="3"/>
    <col min="11520" max="11520" width="14.6640625" style="3" customWidth="1"/>
    <col min="11521" max="11521" width="14.77734375" style="3" customWidth="1"/>
    <col min="11522" max="11522" width="8.88671875" style="3"/>
    <col min="11523" max="11523" width="14.88671875" style="3" bestFit="1" customWidth="1"/>
    <col min="11524" max="11524" width="7.109375" style="3" customWidth="1"/>
    <col min="11525" max="11525" width="10.21875" style="3" bestFit="1" customWidth="1"/>
    <col min="11526" max="11526" width="18.33203125" style="3" bestFit="1" customWidth="1"/>
    <col min="11527" max="11527" width="16" style="3" bestFit="1" customWidth="1"/>
    <col min="11528" max="11528" width="11.77734375" style="3" customWidth="1"/>
    <col min="11529" max="11530" width="12.88671875" style="3" customWidth="1"/>
    <col min="11531" max="11531" width="10.21875" style="3" bestFit="1" customWidth="1"/>
    <col min="11532" max="11532" width="7.109375" style="3" customWidth="1"/>
    <col min="11533" max="11533" width="12.88671875" style="3" bestFit="1" customWidth="1"/>
    <col min="11534" max="11534" width="8.88671875" style="3"/>
    <col min="11535" max="11535" width="9.21875" style="3" customWidth="1"/>
    <col min="11536" max="11536" width="10.77734375" style="3" bestFit="1" customWidth="1"/>
    <col min="11537" max="11775" width="8.88671875" style="3"/>
    <col min="11776" max="11776" width="14.6640625" style="3" customWidth="1"/>
    <col min="11777" max="11777" width="14.77734375" style="3" customWidth="1"/>
    <col min="11778" max="11778" width="8.88671875" style="3"/>
    <col min="11779" max="11779" width="14.88671875" style="3" bestFit="1" customWidth="1"/>
    <col min="11780" max="11780" width="7.109375" style="3" customWidth="1"/>
    <col min="11781" max="11781" width="10.21875" style="3" bestFit="1" customWidth="1"/>
    <col min="11782" max="11782" width="18.33203125" style="3" bestFit="1" customWidth="1"/>
    <col min="11783" max="11783" width="16" style="3" bestFit="1" customWidth="1"/>
    <col min="11784" max="11784" width="11.77734375" style="3" customWidth="1"/>
    <col min="11785" max="11786" width="12.88671875" style="3" customWidth="1"/>
    <col min="11787" max="11787" width="10.21875" style="3" bestFit="1" customWidth="1"/>
    <col min="11788" max="11788" width="7.109375" style="3" customWidth="1"/>
    <col min="11789" max="11789" width="12.88671875" style="3" bestFit="1" customWidth="1"/>
    <col min="11790" max="11790" width="8.88671875" style="3"/>
    <col min="11791" max="11791" width="9.21875" style="3" customWidth="1"/>
    <col min="11792" max="11792" width="10.77734375" style="3" bestFit="1" customWidth="1"/>
    <col min="11793" max="12031" width="8.88671875" style="3"/>
    <col min="12032" max="12032" width="14.6640625" style="3" customWidth="1"/>
    <col min="12033" max="12033" width="14.77734375" style="3" customWidth="1"/>
    <col min="12034" max="12034" width="8.88671875" style="3"/>
    <col min="12035" max="12035" width="14.88671875" style="3" bestFit="1" customWidth="1"/>
    <col min="12036" max="12036" width="7.109375" style="3" customWidth="1"/>
    <col min="12037" max="12037" width="10.21875" style="3" bestFit="1" customWidth="1"/>
    <col min="12038" max="12038" width="18.33203125" style="3" bestFit="1" customWidth="1"/>
    <col min="12039" max="12039" width="16" style="3" bestFit="1" customWidth="1"/>
    <col min="12040" max="12040" width="11.77734375" style="3" customWidth="1"/>
    <col min="12041" max="12042" width="12.88671875" style="3" customWidth="1"/>
    <col min="12043" max="12043" width="10.21875" style="3" bestFit="1" customWidth="1"/>
    <col min="12044" max="12044" width="7.109375" style="3" customWidth="1"/>
    <col min="12045" max="12045" width="12.88671875" style="3" bestFit="1" customWidth="1"/>
    <col min="12046" max="12046" width="8.88671875" style="3"/>
    <col min="12047" max="12047" width="9.21875" style="3" customWidth="1"/>
    <col min="12048" max="12048" width="10.77734375" style="3" bestFit="1" customWidth="1"/>
    <col min="12049" max="12287" width="8.88671875" style="3"/>
    <col min="12288" max="12288" width="14.6640625" style="3" customWidth="1"/>
    <col min="12289" max="12289" width="14.77734375" style="3" customWidth="1"/>
    <col min="12290" max="12290" width="8.88671875" style="3"/>
    <col min="12291" max="12291" width="14.88671875" style="3" bestFit="1" customWidth="1"/>
    <col min="12292" max="12292" width="7.109375" style="3" customWidth="1"/>
    <col min="12293" max="12293" width="10.21875" style="3" bestFit="1" customWidth="1"/>
    <col min="12294" max="12294" width="18.33203125" style="3" bestFit="1" customWidth="1"/>
    <col min="12295" max="12295" width="16" style="3" bestFit="1" customWidth="1"/>
    <col min="12296" max="12296" width="11.77734375" style="3" customWidth="1"/>
    <col min="12297" max="12298" width="12.88671875" style="3" customWidth="1"/>
    <col min="12299" max="12299" width="10.21875" style="3" bestFit="1" customWidth="1"/>
    <col min="12300" max="12300" width="7.109375" style="3" customWidth="1"/>
    <col min="12301" max="12301" width="12.88671875" style="3" bestFit="1" customWidth="1"/>
    <col min="12302" max="12302" width="8.88671875" style="3"/>
    <col min="12303" max="12303" width="9.21875" style="3" customWidth="1"/>
    <col min="12304" max="12304" width="10.77734375" style="3" bestFit="1" customWidth="1"/>
    <col min="12305" max="12543" width="8.88671875" style="3"/>
    <col min="12544" max="12544" width="14.6640625" style="3" customWidth="1"/>
    <col min="12545" max="12545" width="14.77734375" style="3" customWidth="1"/>
    <col min="12546" max="12546" width="8.88671875" style="3"/>
    <col min="12547" max="12547" width="14.88671875" style="3" bestFit="1" customWidth="1"/>
    <col min="12548" max="12548" width="7.109375" style="3" customWidth="1"/>
    <col min="12549" max="12549" width="10.21875" style="3" bestFit="1" customWidth="1"/>
    <col min="12550" max="12550" width="18.33203125" style="3" bestFit="1" customWidth="1"/>
    <col min="12551" max="12551" width="16" style="3" bestFit="1" customWidth="1"/>
    <col min="12552" max="12552" width="11.77734375" style="3" customWidth="1"/>
    <col min="12553" max="12554" width="12.88671875" style="3" customWidth="1"/>
    <col min="12555" max="12555" width="10.21875" style="3" bestFit="1" customWidth="1"/>
    <col min="12556" max="12556" width="7.109375" style="3" customWidth="1"/>
    <col min="12557" max="12557" width="12.88671875" style="3" bestFit="1" customWidth="1"/>
    <col min="12558" max="12558" width="8.88671875" style="3"/>
    <col min="12559" max="12559" width="9.21875" style="3" customWidth="1"/>
    <col min="12560" max="12560" width="10.77734375" style="3" bestFit="1" customWidth="1"/>
    <col min="12561" max="12799" width="8.88671875" style="3"/>
    <col min="12800" max="12800" width="14.6640625" style="3" customWidth="1"/>
    <col min="12801" max="12801" width="14.77734375" style="3" customWidth="1"/>
    <col min="12802" max="12802" width="8.88671875" style="3"/>
    <col min="12803" max="12803" width="14.88671875" style="3" bestFit="1" customWidth="1"/>
    <col min="12804" max="12804" width="7.109375" style="3" customWidth="1"/>
    <col min="12805" max="12805" width="10.21875" style="3" bestFit="1" customWidth="1"/>
    <col min="12806" max="12806" width="18.33203125" style="3" bestFit="1" customWidth="1"/>
    <col min="12807" max="12807" width="16" style="3" bestFit="1" customWidth="1"/>
    <col min="12808" max="12808" width="11.77734375" style="3" customWidth="1"/>
    <col min="12809" max="12810" width="12.88671875" style="3" customWidth="1"/>
    <col min="12811" max="12811" width="10.21875" style="3" bestFit="1" customWidth="1"/>
    <col min="12812" max="12812" width="7.109375" style="3" customWidth="1"/>
    <col min="12813" max="12813" width="12.88671875" style="3" bestFit="1" customWidth="1"/>
    <col min="12814" max="12814" width="8.88671875" style="3"/>
    <col min="12815" max="12815" width="9.21875" style="3" customWidth="1"/>
    <col min="12816" max="12816" width="10.77734375" style="3" bestFit="1" customWidth="1"/>
    <col min="12817" max="13055" width="8.88671875" style="3"/>
    <col min="13056" max="13056" width="14.6640625" style="3" customWidth="1"/>
    <col min="13057" max="13057" width="14.77734375" style="3" customWidth="1"/>
    <col min="13058" max="13058" width="8.88671875" style="3"/>
    <col min="13059" max="13059" width="14.88671875" style="3" bestFit="1" customWidth="1"/>
    <col min="13060" max="13060" width="7.109375" style="3" customWidth="1"/>
    <col min="13061" max="13061" width="10.21875" style="3" bestFit="1" customWidth="1"/>
    <col min="13062" max="13062" width="18.33203125" style="3" bestFit="1" customWidth="1"/>
    <col min="13063" max="13063" width="16" style="3" bestFit="1" customWidth="1"/>
    <col min="13064" max="13064" width="11.77734375" style="3" customWidth="1"/>
    <col min="13065" max="13066" width="12.88671875" style="3" customWidth="1"/>
    <col min="13067" max="13067" width="10.21875" style="3" bestFit="1" customWidth="1"/>
    <col min="13068" max="13068" width="7.109375" style="3" customWidth="1"/>
    <col min="13069" max="13069" width="12.88671875" style="3" bestFit="1" customWidth="1"/>
    <col min="13070" max="13070" width="8.88671875" style="3"/>
    <col min="13071" max="13071" width="9.21875" style="3" customWidth="1"/>
    <col min="13072" max="13072" width="10.77734375" style="3" bestFit="1" customWidth="1"/>
    <col min="13073" max="13311" width="8.88671875" style="3"/>
    <col min="13312" max="13312" width="14.6640625" style="3" customWidth="1"/>
    <col min="13313" max="13313" width="14.77734375" style="3" customWidth="1"/>
    <col min="13314" max="13314" width="8.88671875" style="3"/>
    <col min="13315" max="13315" width="14.88671875" style="3" bestFit="1" customWidth="1"/>
    <col min="13316" max="13316" width="7.109375" style="3" customWidth="1"/>
    <col min="13317" max="13317" width="10.21875" style="3" bestFit="1" customWidth="1"/>
    <col min="13318" max="13318" width="18.33203125" style="3" bestFit="1" customWidth="1"/>
    <col min="13319" max="13319" width="16" style="3" bestFit="1" customWidth="1"/>
    <col min="13320" max="13320" width="11.77734375" style="3" customWidth="1"/>
    <col min="13321" max="13322" width="12.88671875" style="3" customWidth="1"/>
    <col min="13323" max="13323" width="10.21875" style="3" bestFit="1" customWidth="1"/>
    <col min="13324" max="13324" width="7.109375" style="3" customWidth="1"/>
    <col min="13325" max="13325" width="12.88671875" style="3" bestFit="1" customWidth="1"/>
    <col min="13326" max="13326" width="8.88671875" style="3"/>
    <col min="13327" max="13327" width="9.21875" style="3" customWidth="1"/>
    <col min="13328" max="13328" width="10.77734375" style="3" bestFit="1" customWidth="1"/>
    <col min="13329" max="13567" width="8.88671875" style="3"/>
    <col min="13568" max="13568" width="14.6640625" style="3" customWidth="1"/>
    <col min="13569" max="13569" width="14.77734375" style="3" customWidth="1"/>
    <col min="13570" max="13570" width="8.88671875" style="3"/>
    <col min="13571" max="13571" width="14.88671875" style="3" bestFit="1" customWidth="1"/>
    <col min="13572" max="13572" width="7.109375" style="3" customWidth="1"/>
    <col min="13573" max="13573" width="10.21875" style="3" bestFit="1" customWidth="1"/>
    <col min="13574" max="13574" width="18.33203125" style="3" bestFit="1" customWidth="1"/>
    <col min="13575" max="13575" width="16" style="3" bestFit="1" customWidth="1"/>
    <col min="13576" max="13576" width="11.77734375" style="3" customWidth="1"/>
    <col min="13577" max="13578" width="12.88671875" style="3" customWidth="1"/>
    <col min="13579" max="13579" width="10.21875" style="3" bestFit="1" customWidth="1"/>
    <col min="13580" max="13580" width="7.109375" style="3" customWidth="1"/>
    <col min="13581" max="13581" width="12.88671875" style="3" bestFit="1" customWidth="1"/>
    <col min="13582" max="13582" width="8.88671875" style="3"/>
    <col min="13583" max="13583" width="9.21875" style="3" customWidth="1"/>
    <col min="13584" max="13584" width="10.77734375" style="3" bestFit="1" customWidth="1"/>
    <col min="13585" max="13823" width="8.88671875" style="3"/>
    <col min="13824" max="13824" width="14.6640625" style="3" customWidth="1"/>
    <col min="13825" max="13825" width="14.77734375" style="3" customWidth="1"/>
    <col min="13826" max="13826" width="8.88671875" style="3"/>
    <col min="13827" max="13827" width="14.88671875" style="3" bestFit="1" customWidth="1"/>
    <col min="13828" max="13828" width="7.109375" style="3" customWidth="1"/>
    <col min="13829" max="13829" width="10.21875" style="3" bestFit="1" customWidth="1"/>
    <col min="13830" max="13830" width="18.33203125" style="3" bestFit="1" customWidth="1"/>
    <col min="13831" max="13831" width="16" style="3" bestFit="1" customWidth="1"/>
    <col min="13832" max="13832" width="11.77734375" style="3" customWidth="1"/>
    <col min="13833" max="13834" width="12.88671875" style="3" customWidth="1"/>
    <col min="13835" max="13835" width="10.21875" style="3" bestFit="1" customWidth="1"/>
    <col min="13836" max="13836" width="7.109375" style="3" customWidth="1"/>
    <col min="13837" max="13837" width="12.88671875" style="3" bestFit="1" customWidth="1"/>
    <col min="13838" max="13838" width="8.88671875" style="3"/>
    <col min="13839" max="13839" width="9.21875" style="3" customWidth="1"/>
    <col min="13840" max="13840" width="10.77734375" style="3" bestFit="1" customWidth="1"/>
    <col min="13841" max="14079" width="8.88671875" style="3"/>
    <col min="14080" max="14080" width="14.6640625" style="3" customWidth="1"/>
    <col min="14081" max="14081" width="14.77734375" style="3" customWidth="1"/>
    <col min="14082" max="14082" width="8.88671875" style="3"/>
    <col min="14083" max="14083" width="14.88671875" style="3" bestFit="1" customWidth="1"/>
    <col min="14084" max="14084" width="7.109375" style="3" customWidth="1"/>
    <col min="14085" max="14085" width="10.21875" style="3" bestFit="1" customWidth="1"/>
    <col min="14086" max="14086" width="18.33203125" style="3" bestFit="1" customWidth="1"/>
    <col min="14087" max="14087" width="16" style="3" bestFit="1" customWidth="1"/>
    <col min="14088" max="14088" width="11.77734375" style="3" customWidth="1"/>
    <col min="14089" max="14090" width="12.88671875" style="3" customWidth="1"/>
    <col min="14091" max="14091" width="10.21875" style="3" bestFit="1" customWidth="1"/>
    <col min="14092" max="14092" width="7.109375" style="3" customWidth="1"/>
    <col min="14093" max="14093" width="12.88671875" style="3" bestFit="1" customWidth="1"/>
    <col min="14094" max="14094" width="8.88671875" style="3"/>
    <col min="14095" max="14095" width="9.21875" style="3" customWidth="1"/>
    <col min="14096" max="14096" width="10.77734375" style="3" bestFit="1" customWidth="1"/>
    <col min="14097" max="14335" width="8.88671875" style="3"/>
    <col min="14336" max="14336" width="14.6640625" style="3" customWidth="1"/>
    <col min="14337" max="14337" width="14.77734375" style="3" customWidth="1"/>
    <col min="14338" max="14338" width="8.88671875" style="3"/>
    <col min="14339" max="14339" width="14.88671875" style="3" bestFit="1" customWidth="1"/>
    <col min="14340" max="14340" width="7.109375" style="3" customWidth="1"/>
    <col min="14341" max="14341" width="10.21875" style="3" bestFit="1" customWidth="1"/>
    <col min="14342" max="14342" width="18.33203125" style="3" bestFit="1" customWidth="1"/>
    <col min="14343" max="14343" width="16" style="3" bestFit="1" customWidth="1"/>
    <col min="14344" max="14344" width="11.77734375" style="3" customWidth="1"/>
    <col min="14345" max="14346" width="12.88671875" style="3" customWidth="1"/>
    <col min="14347" max="14347" width="10.21875" style="3" bestFit="1" customWidth="1"/>
    <col min="14348" max="14348" width="7.109375" style="3" customWidth="1"/>
    <col min="14349" max="14349" width="12.88671875" style="3" bestFit="1" customWidth="1"/>
    <col min="14350" max="14350" width="8.88671875" style="3"/>
    <col min="14351" max="14351" width="9.21875" style="3" customWidth="1"/>
    <col min="14352" max="14352" width="10.77734375" style="3" bestFit="1" customWidth="1"/>
    <col min="14353" max="14591" width="8.88671875" style="3"/>
    <col min="14592" max="14592" width="14.6640625" style="3" customWidth="1"/>
    <col min="14593" max="14593" width="14.77734375" style="3" customWidth="1"/>
    <col min="14594" max="14594" width="8.88671875" style="3"/>
    <col min="14595" max="14595" width="14.88671875" style="3" bestFit="1" customWidth="1"/>
    <col min="14596" max="14596" width="7.109375" style="3" customWidth="1"/>
    <col min="14597" max="14597" width="10.21875" style="3" bestFit="1" customWidth="1"/>
    <col min="14598" max="14598" width="18.33203125" style="3" bestFit="1" customWidth="1"/>
    <col min="14599" max="14599" width="16" style="3" bestFit="1" customWidth="1"/>
    <col min="14600" max="14600" width="11.77734375" style="3" customWidth="1"/>
    <col min="14601" max="14602" width="12.88671875" style="3" customWidth="1"/>
    <col min="14603" max="14603" width="10.21875" style="3" bestFit="1" customWidth="1"/>
    <col min="14604" max="14604" width="7.109375" style="3" customWidth="1"/>
    <col min="14605" max="14605" width="12.88671875" style="3" bestFit="1" customWidth="1"/>
    <col min="14606" max="14606" width="8.88671875" style="3"/>
    <col min="14607" max="14607" width="9.21875" style="3" customWidth="1"/>
    <col min="14608" max="14608" width="10.77734375" style="3" bestFit="1" customWidth="1"/>
    <col min="14609" max="14847" width="8.88671875" style="3"/>
    <col min="14848" max="14848" width="14.6640625" style="3" customWidth="1"/>
    <col min="14849" max="14849" width="14.77734375" style="3" customWidth="1"/>
    <col min="14850" max="14850" width="8.88671875" style="3"/>
    <col min="14851" max="14851" width="14.88671875" style="3" bestFit="1" customWidth="1"/>
    <col min="14852" max="14852" width="7.109375" style="3" customWidth="1"/>
    <col min="14853" max="14853" width="10.21875" style="3" bestFit="1" customWidth="1"/>
    <col min="14854" max="14854" width="18.33203125" style="3" bestFit="1" customWidth="1"/>
    <col min="14855" max="14855" width="16" style="3" bestFit="1" customWidth="1"/>
    <col min="14856" max="14856" width="11.77734375" style="3" customWidth="1"/>
    <col min="14857" max="14858" width="12.88671875" style="3" customWidth="1"/>
    <col min="14859" max="14859" width="10.21875" style="3" bestFit="1" customWidth="1"/>
    <col min="14860" max="14860" width="7.109375" style="3" customWidth="1"/>
    <col min="14861" max="14861" width="12.88671875" style="3" bestFit="1" customWidth="1"/>
    <col min="14862" max="14862" width="8.88671875" style="3"/>
    <col min="14863" max="14863" width="9.21875" style="3" customWidth="1"/>
    <col min="14864" max="14864" width="10.77734375" style="3" bestFit="1" customWidth="1"/>
    <col min="14865" max="15103" width="8.88671875" style="3"/>
    <col min="15104" max="15104" width="14.6640625" style="3" customWidth="1"/>
    <col min="15105" max="15105" width="14.77734375" style="3" customWidth="1"/>
    <col min="15106" max="15106" width="8.88671875" style="3"/>
    <col min="15107" max="15107" width="14.88671875" style="3" bestFit="1" customWidth="1"/>
    <col min="15108" max="15108" width="7.109375" style="3" customWidth="1"/>
    <col min="15109" max="15109" width="10.21875" style="3" bestFit="1" customWidth="1"/>
    <col min="15110" max="15110" width="18.33203125" style="3" bestFit="1" customWidth="1"/>
    <col min="15111" max="15111" width="16" style="3" bestFit="1" customWidth="1"/>
    <col min="15112" max="15112" width="11.77734375" style="3" customWidth="1"/>
    <col min="15113" max="15114" width="12.88671875" style="3" customWidth="1"/>
    <col min="15115" max="15115" width="10.21875" style="3" bestFit="1" customWidth="1"/>
    <col min="15116" max="15116" width="7.109375" style="3" customWidth="1"/>
    <col min="15117" max="15117" width="12.88671875" style="3" bestFit="1" customWidth="1"/>
    <col min="15118" max="15118" width="8.88671875" style="3"/>
    <col min="15119" max="15119" width="9.21875" style="3" customWidth="1"/>
    <col min="15120" max="15120" width="10.77734375" style="3" bestFit="1" customWidth="1"/>
    <col min="15121" max="15359" width="8.88671875" style="3"/>
    <col min="15360" max="15360" width="14.6640625" style="3" customWidth="1"/>
    <col min="15361" max="15361" width="14.77734375" style="3" customWidth="1"/>
    <col min="15362" max="15362" width="8.88671875" style="3"/>
    <col min="15363" max="15363" width="14.88671875" style="3" bestFit="1" customWidth="1"/>
    <col min="15364" max="15364" width="7.109375" style="3" customWidth="1"/>
    <col min="15365" max="15365" width="10.21875" style="3" bestFit="1" customWidth="1"/>
    <col min="15366" max="15366" width="18.33203125" style="3" bestFit="1" customWidth="1"/>
    <col min="15367" max="15367" width="16" style="3" bestFit="1" customWidth="1"/>
    <col min="15368" max="15368" width="11.77734375" style="3" customWidth="1"/>
    <col min="15369" max="15370" width="12.88671875" style="3" customWidth="1"/>
    <col min="15371" max="15371" width="10.21875" style="3" bestFit="1" customWidth="1"/>
    <col min="15372" max="15372" width="7.109375" style="3" customWidth="1"/>
    <col min="15373" max="15373" width="12.88671875" style="3" bestFit="1" customWidth="1"/>
    <col min="15374" max="15374" width="8.88671875" style="3"/>
    <col min="15375" max="15375" width="9.21875" style="3" customWidth="1"/>
    <col min="15376" max="15376" width="10.77734375" style="3" bestFit="1" customWidth="1"/>
    <col min="15377" max="15615" width="8.88671875" style="3"/>
    <col min="15616" max="15616" width="14.6640625" style="3" customWidth="1"/>
    <col min="15617" max="15617" width="14.77734375" style="3" customWidth="1"/>
    <col min="15618" max="15618" width="8.88671875" style="3"/>
    <col min="15619" max="15619" width="14.88671875" style="3" bestFit="1" customWidth="1"/>
    <col min="15620" max="15620" width="7.109375" style="3" customWidth="1"/>
    <col min="15621" max="15621" width="10.21875" style="3" bestFit="1" customWidth="1"/>
    <col min="15622" max="15622" width="18.33203125" style="3" bestFit="1" customWidth="1"/>
    <col min="15623" max="15623" width="16" style="3" bestFit="1" customWidth="1"/>
    <col min="15624" max="15624" width="11.77734375" style="3" customWidth="1"/>
    <col min="15625" max="15626" width="12.88671875" style="3" customWidth="1"/>
    <col min="15627" max="15627" width="10.21875" style="3" bestFit="1" customWidth="1"/>
    <col min="15628" max="15628" width="7.109375" style="3" customWidth="1"/>
    <col min="15629" max="15629" width="12.88671875" style="3" bestFit="1" customWidth="1"/>
    <col min="15630" max="15630" width="8.88671875" style="3"/>
    <col min="15631" max="15631" width="9.21875" style="3" customWidth="1"/>
    <col min="15632" max="15632" width="10.77734375" style="3" bestFit="1" customWidth="1"/>
    <col min="15633" max="15871" width="8.88671875" style="3"/>
    <col min="15872" max="15872" width="14.6640625" style="3" customWidth="1"/>
    <col min="15873" max="15873" width="14.77734375" style="3" customWidth="1"/>
    <col min="15874" max="15874" width="8.88671875" style="3"/>
    <col min="15875" max="15875" width="14.88671875" style="3" bestFit="1" customWidth="1"/>
    <col min="15876" max="15876" width="7.109375" style="3" customWidth="1"/>
    <col min="15877" max="15877" width="10.21875" style="3" bestFit="1" customWidth="1"/>
    <col min="15878" max="15878" width="18.33203125" style="3" bestFit="1" customWidth="1"/>
    <col min="15879" max="15879" width="16" style="3" bestFit="1" customWidth="1"/>
    <col min="15880" max="15880" width="11.77734375" style="3" customWidth="1"/>
    <col min="15881" max="15882" width="12.88671875" style="3" customWidth="1"/>
    <col min="15883" max="15883" width="10.21875" style="3" bestFit="1" customWidth="1"/>
    <col min="15884" max="15884" width="7.109375" style="3" customWidth="1"/>
    <col min="15885" max="15885" width="12.88671875" style="3" bestFit="1" customWidth="1"/>
    <col min="15886" max="15886" width="8.88671875" style="3"/>
    <col min="15887" max="15887" width="9.21875" style="3" customWidth="1"/>
    <col min="15888" max="15888" width="10.77734375" style="3" bestFit="1" customWidth="1"/>
    <col min="15889" max="16127" width="8.88671875" style="3"/>
    <col min="16128" max="16128" width="14.6640625" style="3" customWidth="1"/>
    <col min="16129" max="16129" width="14.77734375" style="3" customWidth="1"/>
    <col min="16130" max="16130" width="8.88671875" style="3"/>
    <col min="16131" max="16131" width="14.88671875" style="3" bestFit="1" customWidth="1"/>
    <col min="16132" max="16132" width="7.109375" style="3" customWidth="1"/>
    <col min="16133" max="16133" width="10.21875" style="3" bestFit="1" customWidth="1"/>
    <col min="16134" max="16134" width="18.33203125" style="3" bestFit="1" customWidth="1"/>
    <col min="16135" max="16135" width="16" style="3" bestFit="1" customWidth="1"/>
    <col min="16136" max="16136" width="11.77734375" style="3" customWidth="1"/>
    <col min="16137" max="16138" width="12.88671875" style="3" customWidth="1"/>
    <col min="16139" max="16139" width="10.21875" style="3" bestFit="1" customWidth="1"/>
    <col min="16140" max="16140" width="7.109375" style="3" customWidth="1"/>
    <col min="16141" max="16141" width="12.88671875" style="3" bestFit="1" customWidth="1"/>
    <col min="16142" max="16142" width="8.88671875" style="3"/>
    <col min="16143" max="16143" width="9.21875" style="3" customWidth="1"/>
    <col min="16144" max="16144" width="10.77734375" style="3" bestFit="1" customWidth="1"/>
    <col min="16145" max="16384" width="8.88671875" style="3"/>
  </cols>
  <sheetData>
    <row r="1" spans="1:13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54" t="s">
        <v>1</v>
      </c>
      <c r="B2" s="55"/>
      <c r="D2" s="4"/>
    </row>
    <row r="3" spans="1:13" ht="18" thickBot="1">
      <c r="A3" s="51" t="s">
        <v>2</v>
      </c>
      <c r="B3" s="78">
        <v>0.89249999999999996</v>
      </c>
      <c r="C3" s="104">
        <v>0.89159999999999995</v>
      </c>
      <c r="J3" s="7" t="s">
        <v>3</v>
      </c>
    </row>
    <row r="4" spans="1:13" ht="18" thickTop="1">
      <c r="A4" s="51" t="s">
        <v>4</v>
      </c>
      <c r="B4" s="79">
        <v>2.5000000000000001E-2</v>
      </c>
      <c r="C4" s="103">
        <v>2.2800000000000001E-2</v>
      </c>
      <c r="D4" s="54" t="s">
        <v>5</v>
      </c>
      <c r="E4" s="55"/>
      <c r="F4" s="9"/>
      <c r="G4" s="59"/>
      <c r="H4" s="59"/>
      <c r="I4" s="60"/>
      <c r="J4" s="10" t="s">
        <v>6</v>
      </c>
      <c r="K4" s="9"/>
      <c r="L4" s="56" t="s">
        <v>105</v>
      </c>
      <c r="M4" s="57"/>
    </row>
    <row r="5" spans="1:13" s="12" customFormat="1">
      <c r="A5" s="11"/>
      <c r="B5" s="9"/>
      <c r="C5" s="9"/>
      <c r="D5" s="9"/>
      <c r="E5" s="9"/>
      <c r="F5" s="9"/>
      <c r="G5" s="60"/>
      <c r="H5" s="60"/>
      <c r="I5" s="60"/>
      <c r="J5" s="5" t="s">
        <v>7</v>
      </c>
      <c r="K5" s="9"/>
      <c r="L5" s="9"/>
      <c r="M5" s="50"/>
    </row>
    <row r="6" spans="1:13">
      <c r="A6" s="13" t="s">
        <v>8</v>
      </c>
      <c r="B6" s="14" t="s">
        <v>9</v>
      </c>
      <c r="C6" s="9"/>
      <c r="D6" s="139" t="s">
        <v>10</v>
      </c>
      <c r="E6" s="140"/>
      <c r="F6" s="9"/>
      <c r="G6" s="90" t="s">
        <v>11</v>
      </c>
      <c r="H6" s="90" t="s">
        <v>102</v>
      </c>
      <c r="I6" s="91" t="s">
        <v>92</v>
      </c>
      <c r="J6" s="16" t="s">
        <v>12</v>
      </c>
      <c r="K6" s="9"/>
      <c r="L6" s="15" t="s">
        <v>93</v>
      </c>
      <c r="M6" s="51" t="s">
        <v>94</v>
      </c>
    </row>
    <row r="7" spans="1:13">
      <c r="A7" s="17">
        <v>0</v>
      </c>
      <c r="B7" s="18">
        <v>0</v>
      </c>
      <c r="C7" s="9"/>
      <c r="D7" s="19" t="s">
        <v>13</v>
      </c>
      <c r="E7" s="53" t="s">
        <v>152</v>
      </c>
      <c r="F7" s="9"/>
      <c r="G7" s="87" t="s">
        <v>14</v>
      </c>
      <c r="H7" s="92">
        <v>52220374.193548389</v>
      </c>
      <c r="I7" s="93"/>
      <c r="K7" s="9"/>
      <c r="L7" s="87" t="s">
        <v>95</v>
      </c>
      <c r="M7" s="88">
        <v>64800038.715800285</v>
      </c>
    </row>
    <row r="8" spans="1:13">
      <c r="A8" s="21">
        <v>2</v>
      </c>
      <c r="B8" s="22">
        <v>1.2E-2</v>
      </c>
      <c r="C8" s="9"/>
      <c r="D8" s="23">
        <v>2</v>
      </c>
      <c r="E8" s="52">
        <v>0</v>
      </c>
      <c r="F8" s="9"/>
      <c r="G8" s="87" t="s">
        <v>15</v>
      </c>
      <c r="H8" s="92">
        <v>64907475.377586208</v>
      </c>
      <c r="I8" s="93"/>
      <c r="J8" s="9"/>
      <c r="K8" s="9"/>
      <c r="L8" s="87" t="s">
        <v>96</v>
      </c>
      <c r="M8" s="89">
        <v>94751066.045070291</v>
      </c>
    </row>
    <row r="9" spans="1:13">
      <c r="A9" s="21">
        <v>3</v>
      </c>
      <c r="B9" s="22">
        <v>1.61E-2</v>
      </c>
      <c r="C9" s="9"/>
      <c r="D9" s="23">
        <v>3</v>
      </c>
      <c r="E9" s="24">
        <v>0</v>
      </c>
      <c r="F9" s="9"/>
      <c r="G9" s="87" t="s">
        <v>99</v>
      </c>
      <c r="H9" s="92">
        <v>77272266.576266244</v>
      </c>
      <c r="I9" s="93">
        <f>AVERAGE(H7:H9)</f>
        <v>64800038.715800285</v>
      </c>
      <c r="J9" s="9"/>
      <c r="K9" s="9"/>
      <c r="L9" s="87" t="s">
        <v>97</v>
      </c>
      <c r="M9" s="88">
        <v>94074361.273551151</v>
      </c>
    </row>
    <row r="10" spans="1:13">
      <c r="A10" s="21">
        <v>4</v>
      </c>
      <c r="B10" s="22">
        <v>1.7899999999999999E-2</v>
      </c>
      <c r="C10" s="9"/>
      <c r="D10" s="23">
        <v>4</v>
      </c>
      <c r="E10" s="24">
        <v>0.01</v>
      </c>
      <c r="F10" s="9"/>
      <c r="G10" s="87" t="s">
        <v>17</v>
      </c>
      <c r="H10" s="92">
        <v>92798379.192363769</v>
      </c>
      <c r="I10" s="93"/>
      <c r="J10" s="9"/>
      <c r="K10" s="9"/>
      <c r="L10" s="87" t="s">
        <v>98</v>
      </c>
      <c r="M10" s="88">
        <v>128754375.5612499</v>
      </c>
    </row>
    <row r="11" spans="1:13">
      <c r="A11" s="21">
        <v>5</v>
      </c>
      <c r="B11" s="22">
        <v>1.89E-2</v>
      </c>
      <c r="C11" s="9"/>
      <c r="D11" s="23">
        <v>5</v>
      </c>
      <c r="E11" s="24">
        <v>0.01</v>
      </c>
      <c r="F11" s="9"/>
      <c r="G11" s="87" t="s">
        <v>18</v>
      </c>
      <c r="H11" s="92">
        <v>95206134.563180178</v>
      </c>
      <c r="I11" s="93"/>
      <c r="J11" s="9"/>
      <c r="K11" s="9"/>
      <c r="L11" s="20"/>
      <c r="M11" s="58"/>
    </row>
    <row r="12" spans="1:13">
      <c r="A12" s="21">
        <v>6</v>
      </c>
      <c r="B12" s="22">
        <v>2.6599999999999999E-2</v>
      </c>
      <c r="C12" s="9"/>
      <c r="D12" s="23">
        <v>6</v>
      </c>
      <c r="E12" s="24">
        <v>0.01</v>
      </c>
      <c r="F12" s="9"/>
      <c r="G12" s="87" t="s">
        <v>19</v>
      </c>
      <c r="H12" s="92">
        <v>96248684.379666939</v>
      </c>
      <c r="I12" s="93">
        <f>AVERAGE(H10:H12)</f>
        <v>94751066.045070291</v>
      </c>
      <c r="J12" s="9"/>
      <c r="K12" s="9"/>
      <c r="L12" s="20"/>
      <c r="M12" s="58"/>
    </row>
    <row r="13" spans="1:13">
      <c r="A13" s="21">
        <v>7</v>
      </c>
      <c r="B13" s="22">
        <v>3.0099999999999998E-2</v>
      </c>
      <c r="C13" s="9"/>
      <c r="D13" s="23">
        <v>7</v>
      </c>
      <c r="E13" s="24">
        <v>0.02</v>
      </c>
      <c r="F13" s="9"/>
      <c r="G13" s="87" t="s">
        <v>20</v>
      </c>
      <c r="H13" s="92">
        <v>89342827.230555341</v>
      </c>
      <c r="I13" s="93"/>
      <c r="J13" s="9"/>
      <c r="K13" s="9"/>
      <c r="L13" s="20"/>
      <c r="M13" s="58"/>
    </row>
    <row r="14" spans="1:13">
      <c r="A14" s="21">
        <v>8</v>
      </c>
      <c r="B14" s="22">
        <v>3.4300000000000004E-2</v>
      </c>
      <c r="C14" s="9"/>
      <c r="D14" s="23">
        <v>8</v>
      </c>
      <c r="E14" s="24">
        <v>0.02</v>
      </c>
      <c r="F14" s="9"/>
      <c r="G14" s="87" t="s">
        <v>21</v>
      </c>
      <c r="H14" s="92">
        <v>85117489.135240823</v>
      </c>
      <c r="I14" s="93"/>
      <c r="J14" s="9"/>
      <c r="K14" s="9"/>
      <c r="L14" s="20"/>
      <c r="M14" s="58"/>
    </row>
    <row r="15" spans="1:13">
      <c r="A15" s="21">
        <v>9</v>
      </c>
      <c r="B15" s="22">
        <v>4.0200000000000007E-2</v>
      </c>
      <c r="C15" s="9"/>
      <c r="D15" s="23">
        <v>9</v>
      </c>
      <c r="E15" s="24">
        <v>0.02</v>
      </c>
      <c r="F15" s="9"/>
      <c r="G15" s="87" t="s">
        <v>22</v>
      </c>
      <c r="H15" s="92">
        <v>107762767.45485732</v>
      </c>
      <c r="I15" s="93">
        <f>AVERAGE(H13:H15)</f>
        <v>94074361.273551151</v>
      </c>
      <c r="J15" s="9"/>
      <c r="K15" s="9"/>
      <c r="L15" s="20"/>
      <c r="M15" s="58"/>
    </row>
    <row r="16" spans="1:13">
      <c r="A16" s="21">
        <v>10</v>
      </c>
      <c r="B16" s="22">
        <v>4.4400000000000002E-2</v>
      </c>
      <c r="C16" s="9"/>
      <c r="D16" s="23">
        <v>10</v>
      </c>
      <c r="E16" s="24">
        <v>0.03</v>
      </c>
      <c r="F16" s="9"/>
      <c r="G16" s="87" t="s">
        <v>23</v>
      </c>
      <c r="H16" s="92">
        <v>121113992.818858</v>
      </c>
      <c r="I16" s="93"/>
      <c r="J16" s="9"/>
      <c r="K16" s="9"/>
      <c r="L16" s="20"/>
      <c r="M16" s="58"/>
    </row>
    <row r="17" spans="1:16">
      <c r="A17" s="21">
        <v>11</v>
      </c>
      <c r="B17" s="22">
        <v>4.6899999999999997E-2</v>
      </c>
      <c r="C17" s="9"/>
      <c r="D17" s="23">
        <v>11</v>
      </c>
      <c r="E17" s="24">
        <v>0.03</v>
      </c>
      <c r="F17" s="9"/>
      <c r="G17" s="87" t="s">
        <v>24</v>
      </c>
      <c r="H17" s="92">
        <v>134721431.84251171</v>
      </c>
      <c r="I17" s="93"/>
      <c r="J17" s="9"/>
      <c r="K17" s="9"/>
      <c r="L17" s="20"/>
      <c r="M17" s="58"/>
    </row>
    <row r="18" spans="1:16">
      <c r="A18" s="10">
        <v>12</v>
      </c>
      <c r="B18" s="25">
        <v>5.11E-2</v>
      </c>
      <c r="C18" s="9"/>
      <c r="D18" s="26">
        <v>12</v>
      </c>
      <c r="E18" s="27">
        <v>0.03</v>
      </c>
      <c r="F18" s="9"/>
      <c r="G18" s="87" t="s">
        <v>25</v>
      </c>
      <c r="H18" s="92">
        <v>130427702.02237996</v>
      </c>
      <c r="I18" s="93">
        <f>AVERAGE(H16:H18)</f>
        <v>128754375.5612499</v>
      </c>
      <c r="J18" s="9"/>
      <c r="K18" s="9"/>
      <c r="L18" s="20"/>
      <c r="M18" s="58"/>
    </row>
    <row r="19" spans="1:16">
      <c r="A19" s="2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6">
      <c r="A20" s="4" t="s">
        <v>26</v>
      </c>
    </row>
    <row r="21" spans="1:16">
      <c r="A21" s="3" t="s">
        <v>27</v>
      </c>
    </row>
    <row r="22" spans="1:16" s="29" customFormat="1" ht="18" thickBot="1">
      <c r="A22" s="7" t="s">
        <v>28</v>
      </c>
      <c r="B22" s="7" t="s">
        <v>3</v>
      </c>
      <c r="C22" s="7" t="s">
        <v>29</v>
      </c>
      <c r="D22" s="7" t="s">
        <v>30</v>
      </c>
      <c r="E22" s="7" t="s">
        <v>31</v>
      </c>
      <c r="F22" s="7" t="s">
        <v>32</v>
      </c>
      <c r="G22" s="7" t="s">
        <v>106</v>
      </c>
      <c r="I22" s="7" t="s">
        <v>3</v>
      </c>
      <c r="J22" s="28"/>
      <c r="K22" s="7" t="s">
        <v>33</v>
      </c>
      <c r="L22" s="7" t="s">
        <v>150</v>
      </c>
      <c r="N22" s="7" t="s">
        <v>3</v>
      </c>
      <c r="O22" s="7" t="s">
        <v>34</v>
      </c>
      <c r="P22" s="7" t="s">
        <v>151</v>
      </c>
    </row>
    <row r="23" spans="1:16" ht="18" thickTop="1">
      <c r="A23" s="17">
        <v>1</v>
      </c>
      <c r="B23" s="17" t="s">
        <v>35</v>
      </c>
      <c r="C23" s="30">
        <f t="shared" ref="C23:C44" si="0">(1+VLOOKUP(B23,$N$23:$O$44,2,0))*K23</f>
        <v>3674.9640672013538</v>
      </c>
      <c r="D23" s="30">
        <v>100</v>
      </c>
      <c r="E23" s="30">
        <f t="shared" ref="E23:E44" si="1">C23+D23</f>
        <v>3774.9640672013538</v>
      </c>
      <c r="F23" s="17" t="s">
        <v>36</v>
      </c>
      <c r="G23" s="63"/>
      <c r="I23" s="10" t="s">
        <v>37</v>
      </c>
      <c r="J23" s="31"/>
      <c r="K23" s="75">
        <v>2500</v>
      </c>
      <c r="L23" s="83">
        <v>2400</v>
      </c>
      <c r="N23" s="17" t="s">
        <v>38</v>
      </c>
      <c r="O23" s="32">
        <v>0.46998562688054157</v>
      </c>
      <c r="P23" s="84">
        <v>0.34499999999999997</v>
      </c>
    </row>
    <row r="24" spans="1:16">
      <c r="A24" s="21">
        <v>2</v>
      </c>
      <c r="B24" s="21" t="s">
        <v>39</v>
      </c>
      <c r="C24" s="33">
        <f t="shared" si="0"/>
        <v>3600.1524567181496</v>
      </c>
      <c r="D24" s="33">
        <v>100</v>
      </c>
      <c r="E24" s="33">
        <f t="shared" si="1"/>
        <v>3700.1524567181496</v>
      </c>
      <c r="F24" s="21" t="s">
        <v>40</v>
      </c>
      <c r="G24" s="64"/>
      <c r="I24" s="5" t="s">
        <v>41</v>
      </c>
      <c r="J24" s="31"/>
      <c r="K24" s="34">
        <v>2500</v>
      </c>
      <c r="L24" s="80">
        <v>2400</v>
      </c>
      <c r="N24" s="21" t="s">
        <v>39</v>
      </c>
      <c r="O24" s="35">
        <v>0.44006098268726002</v>
      </c>
      <c r="P24" s="85">
        <v>0.22</v>
      </c>
    </row>
    <row r="25" spans="1:16">
      <c r="A25" s="21">
        <v>3</v>
      </c>
      <c r="B25" s="21" t="s">
        <v>42</v>
      </c>
      <c r="C25" s="33">
        <f t="shared" si="0"/>
        <v>2711.4560992109386</v>
      </c>
      <c r="D25" s="33">
        <v>100</v>
      </c>
      <c r="E25" s="33">
        <f t="shared" si="1"/>
        <v>2811.4560992109386</v>
      </c>
      <c r="F25" s="21" t="s">
        <v>40</v>
      </c>
      <c r="G25" s="64"/>
      <c r="I25" s="5" t="s">
        <v>43</v>
      </c>
      <c r="J25" s="31"/>
      <c r="K25" s="34">
        <v>2500</v>
      </c>
      <c r="L25" s="80">
        <v>2400</v>
      </c>
      <c r="N25" s="21" t="s">
        <v>42</v>
      </c>
      <c r="O25" s="35">
        <v>8.4582439684375413E-2</v>
      </c>
      <c r="P25" s="85">
        <v>0</v>
      </c>
    </row>
    <row r="26" spans="1:16">
      <c r="A26" s="21">
        <v>4</v>
      </c>
      <c r="B26" s="21" t="s">
        <v>44</v>
      </c>
      <c r="C26" s="33">
        <f t="shared" si="0"/>
        <v>3390.6005515692927</v>
      </c>
      <c r="D26" s="33">
        <v>100</v>
      </c>
      <c r="E26" s="33">
        <f t="shared" si="1"/>
        <v>3490.6005515692927</v>
      </c>
      <c r="F26" s="21" t="s">
        <v>40</v>
      </c>
      <c r="G26" s="64"/>
      <c r="J26" s="31"/>
      <c r="K26" s="34">
        <v>2500</v>
      </c>
      <c r="L26" s="80">
        <v>2400</v>
      </c>
      <c r="N26" s="21" t="s">
        <v>44</v>
      </c>
      <c r="O26" s="35">
        <v>0.35624022062771715</v>
      </c>
      <c r="P26" s="85">
        <v>0.27600000000000002</v>
      </c>
    </row>
    <row r="27" spans="1:16">
      <c r="A27" s="21">
        <v>5</v>
      </c>
      <c r="B27" s="21" t="s">
        <v>45</v>
      </c>
      <c r="C27" s="33">
        <f t="shared" si="0"/>
        <v>3174.2055664974378</v>
      </c>
      <c r="D27" s="33">
        <v>100</v>
      </c>
      <c r="E27" s="33">
        <f t="shared" si="1"/>
        <v>3274.2055664974378</v>
      </c>
      <c r="F27" s="21" t="s">
        <v>40</v>
      </c>
      <c r="G27" s="64"/>
      <c r="J27" s="31"/>
      <c r="K27" s="34">
        <v>2500</v>
      </c>
      <c r="L27" s="80">
        <v>2400</v>
      </c>
      <c r="N27" s="21" t="s">
        <v>45</v>
      </c>
      <c r="O27" s="35">
        <v>0.26968222659897523</v>
      </c>
      <c r="P27" s="85">
        <v>0.22900000000000001</v>
      </c>
    </row>
    <row r="28" spans="1:16">
      <c r="A28" s="21">
        <v>6</v>
      </c>
      <c r="B28" s="21" t="s">
        <v>46</v>
      </c>
      <c r="C28" s="33">
        <f t="shared" si="0"/>
        <v>2658.432211637768</v>
      </c>
      <c r="D28" s="33">
        <v>100</v>
      </c>
      <c r="E28" s="33">
        <f t="shared" si="1"/>
        <v>2758.432211637768</v>
      </c>
      <c r="F28" s="21" t="s">
        <v>40</v>
      </c>
      <c r="G28" s="64"/>
      <c r="J28" s="31"/>
      <c r="K28" s="34">
        <v>2500</v>
      </c>
      <c r="L28" s="80">
        <v>2400</v>
      </c>
      <c r="N28" s="21" t="s">
        <v>46</v>
      </c>
      <c r="O28" s="35">
        <v>6.3372884655107153E-2</v>
      </c>
      <c r="P28" s="85">
        <v>0.121</v>
      </c>
    </row>
    <row r="29" spans="1:16">
      <c r="A29" s="21">
        <v>7</v>
      </c>
      <c r="B29" s="21" t="s">
        <v>47</v>
      </c>
      <c r="C29" s="33">
        <f t="shared" si="0"/>
        <v>3181.9146099769937</v>
      </c>
      <c r="D29" s="33">
        <v>100</v>
      </c>
      <c r="E29" s="33">
        <f t="shared" si="1"/>
        <v>3281.9146099769937</v>
      </c>
      <c r="F29" s="21" t="s">
        <v>40</v>
      </c>
      <c r="G29" s="64"/>
      <c r="J29" s="31"/>
      <c r="K29" s="34">
        <v>2500</v>
      </c>
      <c r="L29" s="80">
        <v>2400</v>
      </c>
      <c r="N29" s="21" t="s">
        <v>47</v>
      </c>
      <c r="O29" s="35">
        <v>0.27276584399079729</v>
      </c>
      <c r="P29" s="85">
        <v>0.14699999999999999</v>
      </c>
    </row>
    <row r="30" spans="1:16">
      <c r="A30" s="21">
        <v>8</v>
      </c>
      <c r="B30" s="21" t="s">
        <v>48</v>
      </c>
      <c r="C30" s="33">
        <f t="shared" si="0"/>
        <v>3225</v>
      </c>
      <c r="D30" s="33">
        <v>100</v>
      </c>
      <c r="E30" s="33">
        <f t="shared" si="1"/>
        <v>3325</v>
      </c>
      <c r="F30" s="21" t="s">
        <v>40</v>
      </c>
      <c r="G30" s="64"/>
      <c r="J30" s="31"/>
      <c r="K30" s="34">
        <v>2500</v>
      </c>
      <c r="L30" s="80">
        <v>2400</v>
      </c>
      <c r="N30" s="21" t="s">
        <v>48</v>
      </c>
      <c r="O30" s="35">
        <v>0.28999999999999998</v>
      </c>
      <c r="P30" s="85">
        <v>0.311</v>
      </c>
    </row>
    <row r="31" spans="1:16">
      <c r="A31" s="21">
        <v>9</v>
      </c>
      <c r="B31" s="21" t="s">
        <v>49</v>
      </c>
      <c r="C31" s="33">
        <f t="shared" si="0"/>
        <v>0</v>
      </c>
      <c r="D31" s="33"/>
      <c r="E31" s="33">
        <f t="shared" si="1"/>
        <v>0</v>
      </c>
      <c r="F31" s="21" t="s">
        <v>40</v>
      </c>
      <c r="G31" s="64"/>
      <c r="J31" s="31"/>
      <c r="K31" s="34"/>
      <c r="L31" s="81"/>
      <c r="N31" s="21" t="s">
        <v>49</v>
      </c>
      <c r="O31" s="35">
        <v>0.15313880811194419</v>
      </c>
      <c r="P31" s="85">
        <v>0.29499999999999998</v>
      </c>
    </row>
    <row r="32" spans="1:16">
      <c r="A32" s="21">
        <v>10</v>
      </c>
      <c r="B32" s="21" t="s">
        <v>50</v>
      </c>
      <c r="C32" s="33">
        <f t="shared" si="0"/>
        <v>2987.3200602582288</v>
      </c>
      <c r="D32" s="33">
        <v>100</v>
      </c>
      <c r="E32" s="33">
        <f t="shared" si="1"/>
        <v>3087.3200602582288</v>
      </c>
      <c r="F32" s="21" t="s">
        <v>40</v>
      </c>
      <c r="G32" s="64"/>
      <c r="J32" s="31"/>
      <c r="K32" s="34">
        <v>2500</v>
      </c>
      <c r="L32" s="80">
        <v>2400</v>
      </c>
      <c r="N32" s="21" t="s">
        <v>50</v>
      </c>
      <c r="O32" s="35">
        <v>0.19492802410329152</v>
      </c>
      <c r="P32" s="85">
        <v>0.16800000000000001</v>
      </c>
    </row>
    <row r="33" spans="1:19">
      <c r="A33" s="21">
        <v>11</v>
      </c>
      <c r="B33" s="21" t="s">
        <v>51</v>
      </c>
      <c r="C33" s="33">
        <f t="shared" si="0"/>
        <v>2818.2977501402256</v>
      </c>
      <c r="D33" s="33">
        <v>100</v>
      </c>
      <c r="E33" s="33">
        <f t="shared" si="1"/>
        <v>2918.2977501402256</v>
      </c>
      <c r="F33" s="21" t="s">
        <v>40</v>
      </c>
      <c r="G33" s="64"/>
      <c r="J33" s="31"/>
      <c r="K33" s="34">
        <v>2500</v>
      </c>
      <c r="L33" s="80">
        <v>2400</v>
      </c>
      <c r="N33" s="21" t="s">
        <v>51</v>
      </c>
      <c r="O33" s="35">
        <v>0.12731910005609018</v>
      </c>
      <c r="P33" s="85"/>
    </row>
    <row r="34" spans="1:19">
      <c r="A34" s="21">
        <v>12</v>
      </c>
      <c r="B34" s="21" t="s">
        <v>52</v>
      </c>
      <c r="C34" s="33">
        <f t="shared" si="0"/>
        <v>2645.7692694310967</v>
      </c>
      <c r="D34" s="33">
        <v>100</v>
      </c>
      <c r="E34" s="33">
        <f t="shared" si="1"/>
        <v>2745.7692694310967</v>
      </c>
      <c r="F34" s="21" t="s">
        <v>40</v>
      </c>
      <c r="G34" s="64"/>
      <c r="J34" s="31"/>
      <c r="K34" s="34">
        <v>2500</v>
      </c>
      <c r="L34" s="80">
        <v>2400</v>
      </c>
      <c r="N34" s="21" t="s">
        <v>52</v>
      </c>
      <c r="O34" s="35">
        <v>5.8307707772438794E-2</v>
      </c>
      <c r="P34" s="85"/>
    </row>
    <row r="35" spans="1:19">
      <c r="A35" s="21">
        <v>13</v>
      </c>
      <c r="B35" s="21" t="s">
        <v>53</v>
      </c>
      <c r="C35" s="33">
        <f t="shared" si="0"/>
        <v>2500</v>
      </c>
      <c r="D35" s="33">
        <v>100</v>
      </c>
      <c r="E35" s="33">
        <f t="shared" si="1"/>
        <v>2600</v>
      </c>
      <c r="F35" s="21" t="s">
        <v>40</v>
      </c>
      <c r="G35" s="64"/>
      <c r="J35" s="31"/>
      <c r="K35" s="34">
        <v>2500</v>
      </c>
      <c r="L35" s="80">
        <v>2400</v>
      </c>
      <c r="N35" s="21" t="s">
        <v>53</v>
      </c>
      <c r="O35" s="36">
        <v>0</v>
      </c>
      <c r="P35" s="85">
        <v>0.14599999999999999</v>
      </c>
    </row>
    <row r="36" spans="1:19">
      <c r="A36" s="21">
        <v>14</v>
      </c>
      <c r="B36" s="21" t="s">
        <v>54</v>
      </c>
      <c r="C36" s="33">
        <f t="shared" si="0"/>
        <v>2631.8908127160985</v>
      </c>
      <c r="D36" s="33">
        <v>100</v>
      </c>
      <c r="E36" s="33">
        <f t="shared" si="1"/>
        <v>2731.8908127160985</v>
      </c>
      <c r="F36" s="21" t="s">
        <v>40</v>
      </c>
      <c r="G36" s="64"/>
      <c r="J36" s="31"/>
      <c r="K36" s="34">
        <v>2500</v>
      </c>
      <c r="L36" s="80">
        <v>2400</v>
      </c>
      <c r="N36" s="21" t="s">
        <v>54</v>
      </c>
      <c r="O36" s="35">
        <v>5.2756325086439453E-2</v>
      </c>
      <c r="P36" s="85">
        <v>0.14899999999999999</v>
      </c>
    </row>
    <row r="37" spans="1:19">
      <c r="A37" s="21">
        <v>15</v>
      </c>
      <c r="B37" s="21" t="s">
        <v>55</v>
      </c>
      <c r="C37" s="33">
        <f t="shared" si="0"/>
        <v>2809.1524519762365</v>
      </c>
      <c r="D37" s="33">
        <v>100</v>
      </c>
      <c r="E37" s="33">
        <f t="shared" si="1"/>
        <v>2909.1524519762365</v>
      </c>
      <c r="F37" s="21" t="s">
        <v>40</v>
      </c>
      <c r="G37" s="64"/>
      <c r="J37" s="31"/>
      <c r="K37" s="34">
        <v>2500</v>
      </c>
      <c r="L37" s="80">
        <v>2400</v>
      </c>
      <c r="N37" s="21" t="s">
        <v>55</v>
      </c>
      <c r="O37" s="35">
        <v>0.1236609807904947</v>
      </c>
      <c r="P37" s="85">
        <v>8.3000000000000004E-2</v>
      </c>
    </row>
    <row r="38" spans="1:19">
      <c r="A38" s="21">
        <v>16</v>
      </c>
      <c r="B38" s="21" t="s">
        <v>56</v>
      </c>
      <c r="C38" s="33">
        <f t="shared" si="0"/>
        <v>2731.974821720326</v>
      </c>
      <c r="D38" s="33">
        <v>100</v>
      </c>
      <c r="E38" s="33">
        <f t="shared" si="1"/>
        <v>2831.974821720326</v>
      </c>
      <c r="F38" s="21" t="s">
        <v>40</v>
      </c>
      <c r="G38" s="64"/>
      <c r="J38" s="31"/>
      <c r="K38" s="34">
        <v>2500</v>
      </c>
      <c r="L38" s="80">
        <v>2400</v>
      </c>
      <c r="N38" s="21" t="s">
        <v>56</v>
      </c>
      <c r="O38" s="35">
        <v>9.2789928688130338E-2</v>
      </c>
      <c r="P38" s="85">
        <v>0.128</v>
      </c>
    </row>
    <row r="39" spans="1:19">
      <c r="A39" s="21">
        <v>17</v>
      </c>
      <c r="B39" s="21" t="s">
        <v>57</v>
      </c>
      <c r="C39" s="33">
        <f t="shared" si="0"/>
        <v>2784.9144923132717</v>
      </c>
      <c r="D39" s="33">
        <v>100</v>
      </c>
      <c r="E39" s="33">
        <f t="shared" si="1"/>
        <v>2884.9144923132717</v>
      </c>
      <c r="F39" s="21" t="s">
        <v>40</v>
      </c>
      <c r="G39" s="64"/>
      <c r="J39" s="31"/>
      <c r="K39" s="34">
        <v>2500</v>
      </c>
      <c r="L39" s="80">
        <v>2400</v>
      </c>
      <c r="N39" s="21" t="s">
        <v>57</v>
      </c>
      <c r="O39" s="35">
        <v>0.11396579692530878</v>
      </c>
      <c r="P39" s="85">
        <v>0.11899999999999999</v>
      </c>
    </row>
    <row r="40" spans="1:19">
      <c r="A40" s="21">
        <v>18</v>
      </c>
      <c r="B40" s="21" t="s">
        <v>58</v>
      </c>
      <c r="C40" s="33">
        <f t="shared" si="0"/>
        <v>2615.9775342413254</v>
      </c>
      <c r="D40" s="33">
        <v>100</v>
      </c>
      <c r="E40" s="33">
        <f t="shared" si="1"/>
        <v>2715.9775342413254</v>
      </c>
      <c r="F40" s="21" t="s">
        <v>40</v>
      </c>
      <c r="G40" s="64"/>
      <c r="J40" s="31"/>
      <c r="K40" s="34">
        <v>2500</v>
      </c>
      <c r="L40" s="80">
        <v>2400</v>
      </c>
      <c r="N40" s="21" t="s">
        <v>58</v>
      </c>
      <c r="O40" s="35">
        <v>4.6391013696530162E-2</v>
      </c>
      <c r="P40" s="85">
        <v>0.22700000000000001</v>
      </c>
    </row>
    <row r="41" spans="1:19">
      <c r="A41" s="21">
        <v>19</v>
      </c>
      <c r="B41" s="21" t="s">
        <v>59</v>
      </c>
      <c r="C41" s="33">
        <f t="shared" si="0"/>
        <v>2532.5660397762927</v>
      </c>
      <c r="D41" s="33">
        <v>100</v>
      </c>
      <c r="E41" s="33">
        <f t="shared" si="1"/>
        <v>2632.5660397762927</v>
      </c>
      <c r="F41" s="21" t="s">
        <v>40</v>
      </c>
      <c r="G41" s="64"/>
      <c r="J41" s="31"/>
      <c r="K41" s="34">
        <v>2500</v>
      </c>
      <c r="L41" s="80">
        <v>2400</v>
      </c>
      <c r="N41" s="21" t="s">
        <v>59</v>
      </c>
      <c r="O41" s="35">
        <v>1.3026415910517177E-2</v>
      </c>
      <c r="P41" s="85">
        <v>3.7999999999999999E-2</v>
      </c>
    </row>
    <row r="42" spans="1:19">
      <c r="A42" s="21">
        <v>20</v>
      </c>
      <c r="B42" s="21" t="s">
        <v>60</v>
      </c>
      <c r="C42" s="33">
        <f t="shared" si="0"/>
        <v>2608.5009025454106</v>
      </c>
      <c r="D42" s="33">
        <v>100</v>
      </c>
      <c r="E42" s="33">
        <f t="shared" si="1"/>
        <v>2708.5009025454106</v>
      </c>
      <c r="F42" s="21" t="s">
        <v>40</v>
      </c>
      <c r="G42" s="64"/>
      <c r="J42" s="31"/>
      <c r="K42" s="34">
        <v>2500</v>
      </c>
      <c r="L42" s="80">
        <v>2400</v>
      </c>
      <c r="N42" s="21" t="s">
        <v>60</v>
      </c>
      <c r="O42" s="35">
        <v>4.3400361018164045E-2</v>
      </c>
      <c r="P42" s="85">
        <v>0.05</v>
      </c>
    </row>
    <row r="43" spans="1:19">
      <c r="A43" s="21">
        <v>21</v>
      </c>
      <c r="B43" s="21" t="s">
        <v>61</v>
      </c>
      <c r="C43" s="33">
        <f t="shared" si="0"/>
        <v>2784.2105740434768</v>
      </c>
      <c r="D43" s="33">
        <v>100</v>
      </c>
      <c r="E43" s="33">
        <f t="shared" si="1"/>
        <v>2884.2105740434768</v>
      </c>
      <c r="F43" s="21" t="s">
        <v>40</v>
      </c>
      <c r="G43" s="64"/>
      <c r="J43" s="31"/>
      <c r="K43" s="34">
        <v>2500</v>
      </c>
      <c r="L43" s="80">
        <v>2400</v>
      </c>
      <c r="N43" s="21" t="s">
        <v>61</v>
      </c>
      <c r="O43" s="35">
        <v>0.11368422961739071</v>
      </c>
      <c r="P43" s="85">
        <v>9.9000000000000005E-2</v>
      </c>
    </row>
    <row r="44" spans="1:19">
      <c r="A44" s="10">
        <v>22</v>
      </c>
      <c r="B44" s="10" t="s">
        <v>62</v>
      </c>
      <c r="C44" s="37">
        <f t="shared" si="0"/>
        <v>2766.9975999002327</v>
      </c>
      <c r="D44" s="37">
        <v>100</v>
      </c>
      <c r="E44" s="38">
        <f t="shared" si="1"/>
        <v>2866.9975999002327</v>
      </c>
      <c r="F44" s="10" t="s">
        <v>63</v>
      </c>
      <c r="G44" s="65"/>
      <c r="J44" s="31"/>
      <c r="K44" s="76">
        <v>2500</v>
      </c>
      <c r="L44" s="82">
        <v>2400</v>
      </c>
      <c r="N44" s="10" t="s">
        <v>62</v>
      </c>
      <c r="O44" s="39">
        <v>0.10679903996009314</v>
      </c>
      <c r="P44" s="86">
        <v>0.08</v>
      </c>
    </row>
    <row r="45" spans="1:19">
      <c r="A45" s="28"/>
      <c r="B45" s="28"/>
      <c r="C45" s="40"/>
      <c r="D45" s="40"/>
      <c r="E45" s="40"/>
      <c r="F45" s="40"/>
      <c r="G45" s="28"/>
      <c r="N45" s="41"/>
      <c r="O45" s="41"/>
    </row>
    <row r="46" spans="1:19">
      <c r="N46" s="41"/>
      <c r="O46" s="41"/>
    </row>
    <row r="47" spans="1:19">
      <c r="A47" s="4" t="s">
        <v>64</v>
      </c>
      <c r="H47" s="42"/>
      <c r="I47" s="43"/>
      <c r="J47" s="41"/>
      <c r="K47" s="41"/>
      <c r="L47" s="41"/>
      <c r="M47" s="11"/>
      <c r="N47" s="41"/>
      <c r="O47" s="41"/>
      <c r="P47" s="41"/>
      <c r="Q47" s="41"/>
      <c r="R47" s="41"/>
      <c r="S47" s="41"/>
    </row>
    <row r="48" spans="1:19">
      <c r="A48" s="3" t="s">
        <v>65</v>
      </c>
      <c r="H48" s="41"/>
      <c r="I48" s="41"/>
      <c r="J48" s="41"/>
      <c r="K48" s="41"/>
      <c r="L48" s="41"/>
      <c r="M48" s="11"/>
      <c r="N48" s="41"/>
      <c r="O48" s="41"/>
      <c r="P48" s="41"/>
      <c r="Q48" s="41"/>
      <c r="R48" s="41"/>
      <c r="S48" s="41"/>
    </row>
    <row r="49" spans="1:19">
      <c r="A49" s="5" t="s">
        <v>66</v>
      </c>
      <c r="B49" s="6">
        <v>0.7</v>
      </c>
      <c r="H49" s="41"/>
      <c r="I49" s="41"/>
      <c r="J49" s="41"/>
      <c r="K49" s="41"/>
      <c r="L49" s="41"/>
      <c r="M49" s="11"/>
      <c r="N49" s="11"/>
      <c r="O49" s="11"/>
      <c r="P49" s="41"/>
      <c r="Q49" s="41"/>
      <c r="R49" s="41"/>
      <c r="S49" s="41"/>
    </row>
    <row r="50" spans="1:19">
      <c r="H50" s="11"/>
      <c r="I50" s="11"/>
      <c r="J50" s="11"/>
      <c r="K50" s="11"/>
      <c r="L50" s="11"/>
      <c r="M50" s="11"/>
      <c r="N50" s="43"/>
      <c r="O50" s="43"/>
      <c r="P50" s="41"/>
      <c r="Q50" s="41"/>
      <c r="R50" s="41"/>
      <c r="S50" s="41"/>
    </row>
    <row r="51" spans="1:19" ht="18" thickBot="1">
      <c r="A51" s="7" t="s">
        <v>67</v>
      </c>
      <c r="B51" s="7" t="s">
        <v>3</v>
      </c>
      <c r="C51" s="7" t="s">
        <v>68</v>
      </c>
      <c r="G51" s="95" t="s">
        <v>69</v>
      </c>
      <c r="H51" s="95"/>
      <c r="I51" s="96"/>
      <c r="J51" s="11"/>
      <c r="K51" s="11"/>
      <c r="L51" s="11"/>
      <c r="M51" s="11"/>
      <c r="N51" s="43"/>
      <c r="O51" s="43"/>
      <c r="P51" s="11"/>
      <c r="Q51" s="11"/>
      <c r="R51" s="11"/>
      <c r="S51" s="11"/>
    </row>
    <row r="52" spans="1:19" ht="18" thickTop="1">
      <c r="A52" s="17">
        <v>1</v>
      </c>
      <c r="B52" s="17" t="s">
        <v>70</v>
      </c>
      <c r="C52" s="30">
        <f t="shared" ref="C52:C73" si="2">$H$57*(2+(O23*2))</f>
        <v>2501.1134869352145</v>
      </c>
      <c r="G52" s="95" t="s">
        <v>71</v>
      </c>
      <c r="H52" s="97">
        <v>18123294</v>
      </c>
      <c r="I52" s="96"/>
      <c r="J52" s="43"/>
      <c r="K52" s="43"/>
      <c r="L52" s="43"/>
      <c r="M52" s="45"/>
      <c r="N52" s="43"/>
      <c r="O52" s="43"/>
      <c r="P52" s="43"/>
      <c r="Q52" s="41"/>
      <c r="R52" s="41"/>
      <c r="S52" s="41"/>
    </row>
    <row r="53" spans="1:19">
      <c r="A53" s="21">
        <v>2</v>
      </c>
      <c r="B53" s="21" t="s">
        <v>72</v>
      </c>
      <c r="C53" s="33">
        <f t="shared" si="2"/>
        <v>2450.1980699305032</v>
      </c>
      <c r="G53" s="95" t="s">
        <v>73</v>
      </c>
      <c r="H53" s="98">
        <f>SUM(H54:H56)</f>
        <v>15417979000</v>
      </c>
      <c r="I53" s="99">
        <f>H53/700000000000</f>
        <v>2.2025684285714286E-2</v>
      </c>
      <c r="J53" s="43"/>
      <c r="K53" s="43"/>
      <c r="L53" s="43"/>
      <c r="M53" s="45"/>
      <c r="N53" s="43"/>
      <c r="O53" s="43"/>
      <c r="P53" s="43"/>
      <c r="Q53" s="41"/>
      <c r="R53" s="41"/>
      <c r="S53" s="41"/>
    </row>
    <row r="54" spans="1:19">
      <c r="A54" s="21">
        <v>3</v>
      </c>
      <c r="B54" s="21" t="s">
        <v>74</v>
      </c>
      <c r="C54" s="33">
        <f t="shared" si="2"/>
        <v>1845.3675450856194</v>
      </c>
      <c r="G54" s="100" t="s">
        <v>75</v>
      </c>
      <c r="H54" s="101">
        <v>3416404000</v>
      </c>
      <c r="I54" s="96"/>
      <c r="J54" s="43"/>
      <c r="K54" s="43"/>
      <c r="L54" s="43"/>
      <c r="M54" s="45"/>
      <c r="N54" s="43"/>
      <c r="O54" s="43"/>
      <c r="P54" s="43"/>
      <c r="Q54" s="41"/>
      <c r="R54" s="41"/>
      <c r="S54" s="41"/>
    </row>
    <row r="55" spans="1:19">
      <c r="A55" s="21">
        <v>4</v>
      </c>
      <c r="B55" s="21" t="s">
        <v>44</v>
      </c>
      <c r="C55" s="33">
        <f t="shared" si="2"/>
        <v>2307.5808669873709</v>
      </c>
      <c r="G55" s="100" t="s">
        <v>76</v>
      </c>
      <c r="H55" s="101">
        <v>10901575000</v>
      </c>
      <c r="I55" s="96"/>
      <c r="J55" s="43"/>
      <c r="K55" s="43"/>
      <c r="L55" s="43"/>
      <c r="M55" s="45"/>
      <c r="N55" s="43"/>
      <c r="O55" s="43"/>
      <c r="P55" s="43"/>
      <c r="Q55" s="41"/>
      <c r="R55" s="41"/>
      <c r="S55" s="41"/>
    </row>
    <row r="56" spans="1:19">
      <c r="A56" s="21">
        <v>5</v>
      </c>
      <c r="B56" s="21" t="s">
        <v>45</v>
      </c>
      <c r="C56" s="33">
        <f t="shared" si="2"/>
        <v>2160.3063887145722</v>
      </c>
      <c r="G56" s="100" t="s">
        <v>77</v>
      </c>
      <c r="H56" s="101">
        <f>800000000+300000000</f>
        <v>1100000000</v>
      </c>
      <c r="I56" s="96"/>
      <c r="J56" s="43"/>
      <c r="K56" s="43"/>
      <c r="L56" s="43"/>
      <c r="M56" s="45"/>
      <c r="N56" s="43"/>
      <c r="O56" s="43"/>
      <c r="P56" s="43"/>
      <c r="Q56" s="41"/>
      <c r="R56" s="41"/>
      <c r="S56" s="41"/>
    </row>
    <row r="57" spans="1:19">
      <c r="A57" s="21">
        <v>6</v>
      </c>
      <c r="B57" s="21" t="s">
        <v>46</v>
      </c>
      <c r="C57" s="33">
        <f t="shared" si="2"/>
        <v>1809.2804547321102</v>
      </c>
      <c r="G57" s="95" t="s">
        <v>78</v>
      </c>
      <c r="H57" s="102">
        <f>H53/H52</f>
        <v>850.7271912048659</v>
      </c>
      <c r="I57" s="96"/>
      <c r="J57" s="43"/>
      <c r="K57" s="43"/>
      <c r="L57" s="43"/>
      <c r="M57" s="45"/>
      <c r="N57" s="43"/>
      <c r="O57" s="43"/>
      <c r="P57" s="43"/>
      <c r="Q57" s="41"/>
      <c r="R57" s="41"/>
      <c r="S57" s="41"/>
    </row>
    <row r="58" spans="1:19">
      <c r="A58" s="21">
        <v>7</v>
      </c>
      <c r="B58" s="21" t="s">
        <v>47</v>
      </c>
      <c r="C58" s="33">
        <f t="shared" si="2"/>
        <v>2165.5530230395634</v>
      </c>
      <c r="G58" s="95" t="s">
        <v>79</v>
      </c>
      <c r="H58" s="98">
        <v>11320423.839235509</v>
      </c>
      <c r="I58" s="96"/>
      <c r="J58" s="43"/>
      <c r="K58" s="43"/>
      <c r="L58" s="43"/>
      <c r="M58" s="45"/>
      <c r="N58" s="43"/>
      <c r="O58" s="43"/>
      <c r="P58" s="43"/>
      <c r="Q58" s="41"/>
      <c r="R58" s="41"/>
      <c r="S58" s="41"/>
    </row>
    <row r="59" spans="1:19">
      <c r="A59" s="21">
        <v>8</v>
      </c>
      <c r="B59" s="21" t="s">
        <v>80</v>
      </c>
      <c r="C59" s="33">
        <f t="shared" si="2"/>
        <v>2194.876153308554</v>
      </c>
      <c r="G59" s="95" t="s">
        <v>81</v>
      </c>
      <c r="H59" s="98">
        <f>H52-H58</f>
        <v>6802870.1607644912</v>
      </c>
      <c r="I59" s="96">
        <f>H59/H52</f>
        <v>0.37536609850088459</v>
      </c>
      <c r="J59" s="43"/>
      <c r="K59" s="43"/>
      <c r="L59" s="43"/>
      <c r="M59" s="45"/>
      <c r="N59" s="43"/>
      <c r="O59" s="43"/>
      <c r="P59" s="43"/>
      <c r="Q59" s="41"/>
      <c r="R59" s="41"/>
      <c r="S59" s="41"/>
    </row>
    <row r="60" spans="1:19">
      <c r="A60" s="21">
        <v>9</v>
      </c>
      <c r="B60" s="21" t="s">
        <v>49</v>
      </c>
      <c r="C60" s="33">
        <f t="shared" si="2"/>
        <v>1962.0130785888023</v>
      </c>
      <c r="G60" s="95"/>
      <c r="H60" s="96"/>
      <c r="I60" s="96"/>
      <c r="J60" s="43"/>
      <c r="K60" s="43"/>
      <c r="L60" s="43"/>
      <c r="M60" s="45"/>
      <c r="N60" s="43"/>
      <c r="O60" s="43"/>
      <c r="P60" s="43"/>
      <c r="Q60" s="41"/>
      <c r="R60" s="41"/>
      <c r="S60" s="41"/>
    </row>
    <row r="61" spans="1:19">
      <c r="A61" s="21">
        <v>10</v>
      </c>
      <c r="B61" s="21" t="s">
        <v>50</v>
      </c>
      <c r="C61" s="33">
        <f t="shared" si="2"/>
        <v>2033.1155232747471</v>
      </c>
      <c r="H61" s="11"/>
      <c r="I61" s="11"/>
      <c r="J61" s="43"/>
      <c r="K61" s="43"/>
      <c r="L61" s="43"/>
      <c r="M61" s="45"/>
      <c r="N61" s="43"/>
      <c r="O61" s="43"/>
      <c r="P61" s="43"/>
      <c r="Q61" s="41"/>
      <c r="R61" s="41"/>
      <c r="S61" s="41"/>
    </row>
    <row r="62" spans="1:19">
      <c r="A62" s="21">
        <v>11</v>
      </c>
      <c r="B62" s="21" t="s">
        <v>51</v>
      </c>
      <c r="C62" s="33">
        <f t="shared" si="2"/>
        <v>1918.0820231646296</v>
      </c>
      <c r="H62" s="11"/>
      <c r="I62" s="11"/>
      <c r="J62" s="43"/>
      <c r="K62" s="43"/>
      <c r="L62" s="43"/>
      <c r="M62" s="45"/>
      <c r="N62" s="43"/>
      <c r="O62" s="43"/>
      <c r="P62" s="43"/>
      <c r="Q62" s="41"/>
      <c r="R62" s="41"/>
      <c r="S62" s="41"/>
    </row>
    <row r="63" spans="1:19">
      <c r="A63" s="21">
        <v>12</v>
      </c>
      <c r="B63" s="21" t="s">
        <v>52</v>
      </c>
      <c r="C63" s="33">
        <f t="shared" si="2"/>
        <v>1800.6622873274137</v>
      </c>
      <c r="H63" s="11"/>
      <c r="I63" s="11"/>
      <c r="J63" s="43"/>
      <c r="K63" s="43"/>
      <c r="L63" s="43"/>
      <c r="M63" s="45"/>
      <c r="N63" s="43"/>
      <c r="O63" s="43"/>
      <c r="P63" s="43"/>
      <c r="Q63" s="41"/>
      <c r="R63" s="41"/>
      <c r="S63" s="41"/>
    </row>
    <row r="64" spans="1:19">
      <c r="A64" s="21">
        <v>13</v>
      </c>
      <c r="B64" s="21" t="s">
        <v>53</v>
      </c>
      <c r="C64" s="33">
        <f t="shared" si="2"/>
        <v>1701.4543824097318</v>
      </c>
      <c r="H64" s="11"/>
      <c r="I64" s="11"/>
      <c r="J64" s="43"/>
      <c r="K64" s="43"/>
      <c r="L64" s="43"/>
      <c r="M64" s="45"/>
      <c r="N64" s="43"/>
      <c r="O64" s="43"/>
      <c r="P64" s="43"/>
      <c r="Q64" s="41"/>
      <c r="R64" s="41"/>
      <c r="S64" s="41"/>
    </row>
    <row r="65" spans="1:19">
      <c r="A65" s="21">
        <v>14</v>
      </c>
      <c r="B65" s="21" t="s">
        <v>54</v>
      </c>
      <c r="C65" s="33">
        <f t="shared" si="2"/>
        <v>1791.2168629278865</v>
      </c>
      <c r="H65" s="11"/>
      <c r="I65" s="11"/>
      <c r="J65" s="43"/>
      <c r="K65" s="43"/>
      <c r="L65" s="43"/>
      <c r="M65" s="45"/>
      <c r="N65" s="43"/>
      <c r="O65" s="43"/>
      <c r="P65" s="43"/>
      <c r="Q65" s="41"/>
      <c r="R65" s="41"/>
      <c r="S65" s="41"/>
    </row>
    <row r="66" spans="1:19">
      <c r="A66" s="21">
        <v>15</v>
      </c>
      <c r="B66" s="21" t="s">
        <v>55</v>
      </c>
      <c r="C66" s="33">
        <f t="shared" si="2"/>
        <v>1911.8579001088046</v>
      </c>
      <c r="H66" s="11"/>
      <c r="I66" s="11"/>
      <c r="J66" s="43"/>
      <c r="K66" s="43"/>
      <c r="L66" s="43"/>
      <c r="M66" s="45"/>
      <c r="N66" s="43"/>
      <c r="O66" s="43"/>
      <c r="P66" s="43"/>
      <c r="Q66" s="41"/>
      <c r="R66" s="41"/>
      <c r="S66" s="41"/>
    </row>
    <row r="67" spans="1:19">
      <c r="A67" s="21">
        <v>16</v>
      </c>
      <c r="B67" s="21" t="s">
        <v>56</v>
      </c>
      <c r="C67" s="33">
        <f t="shared" si="2"/>
        <v>1859.3322132196379</v>
      </c>
      <c r="H67" s="11"/>
      <c r="I67" s="11"/>
      <c r="J67" s="43"/>
      <c r="K67" s="43"/>
      <c r="L67" s="43"/>
      <c r="M67" s="45"/>
      <c r="N67" s="43"/>
      <c r="O67" s="43"/>
      <c r="P67" s="43"/>
      <c r="Q67" s="41"/>
      <c r="R67" s="41"/>
      <c r="S67" s="41"/>
    </row>
    <row r="68" spans="1:19">
      <c r="A68" s="21">
        <v>17</v>
      </c>
      <c r="B68" s="21" t="s">
        <v>57</v>
      </c>
      <c r="C68" s="33">
        <f t="shared" si="2"/>
        <v>1895.3619870331158</v>
      </c>
      <c r="H68" s="11"/>
      <c r="I68" s="11"/>
      <c r="J68" s="43"/>
      <c r="K68" s="43"/>
      <c r="L68" s="43"/>
      <c r="M68" s="45"/>
      <c r="N68" s="43"/>
      <c r="O68" s="43"/>
      <c r="P68" s="43"/>
      <c r="Q68" s="41"/>
      <c r="R68" s="41"/>
      <c r="S68" s="41"/>
    </row>
    <row r="69" spans="1:19">
      <c r="A69" s="21">
        <v>18</v>
      </c>
      <c r="B69" s="21" t="s">
        <v>58</v>
      </c>
      <c r="C69" s="33">
        <f t="shared" si="2"/>
        <v>1780.386575968123</v>
      </c>
      <c r="H69" s="11"/>
      <c r="I69" s="11"/>
      <c r="J69" s="43"/>
      <c r="K69" s="43"/>
      <c r="L69" s="43"/>
      <c r="M69" s="45"/>
      <c r="N69" s="43"/>
      <c r="O69" s="43"/>
      <c r="P69" s="43"/>
      <c r="Q69" s="41"/>
      <c r="R69" s="41"/>
      <c r="S69" s="41"/>
    </row>
    <row r="70" spans="1:19">
      <c r="A70" s="21">
        <v>19</v>
      </c>
      <c r="B70" s="21" t="s">
        <v>59</v>
      </c>
      <c r="C70" s="33">
        <f t="shared" si="2"/>
        <v>1723.618234847773</v>
      </c>
      <c r="H70" s="11"/>
      <c r="I70" s="11"/>
      <c r="J70" s="43"/>
      <c r="K70" s="43"/>
      <c r="L70" s="43"/>
      <c r="M70" s="45"/>
      <c r="N70" s="43"/>
      <c r="O70" s="43"/>
      <c r="P70" s="43"/>
      <c r="Q70" s="41"/>
      <c r="R70" s="41"/>
      <c r="S70" s="41"/>
    </row>
    <row r="71" spans="1:19">
      <c r="A71" s="21">
        <v>20</v>
      </c>
      <c r="B71" s="21" t="s">
        <v>60</v>
      </c>
      <c r="C71" s="33">
        <f t="shared" si="2"/>
        <v>1775.2981168622516</v>
      </c>
      <c r="H71" s="11"/>
      <c r="I71" s="11"/>
      <c r="J71" s="43"/>
      <c r="K71" s="43"/>
      <c r="L71" s="43"/>
      <c r="M71" s="45"/>
      <c r="N71" s="43"/>
      <c r="O71" s="43"/>
      <c r="P71" s="43"/>
      <c r="Q71" s="41"/>
      <c r="R71" s="41"/>
      <c r="S71" s="41"/>
    </row>
    <row r="72" spans="1:19">
      <c r="A72" s="21">
        <v>21</v>
      </c>
      <c r="B72" s="21" t="s">
        <v>61</v>
      </c>
      <c r="C72" s="33">
        <f t="shared" si="2"/>
        <v>1894.8829131031155</v>
      </c>
      <c r="H72" s="11"/>
      <c r="I72" s="11"/>
      <c r="J72" s="43"/>
      <c r="K72" s="43"/>
      <c r="L72" s="43"/>
      <c r="M72" s="45"/>
      <c r="N72" s="43"/>
      <c r="O72" s="43"/>
      <c r="P72" s="43"/>
      <c r="Q72" s="41"/>
      <c r="R72" s="41"/>
      <c r="S72" s="41"/>
    </row>
    <row r="73" spans="1:19">
      <c r="A73" s="10">
        <v>22</v>
      </c>
      <c r="B73" s="10" t="s">
        <v>62</v>
      </c>
      <c r="C73" s="37">
        <f t="shared" si="2"/>
        <v>1883.1680769869843</v>
      </c>
      <c r="H73" s="11"/>
      <c r="I73" s="11"/>
      <c r="J73" s="43"/>
      <c r="K73" s="43"/>
      <c r="L73" s="43"/>
      <c r="M73" s="45"/>
      <c r="N73" s="41"/>
      <c r="O73" s="41"/>
      <c r="P73" s="43"/>
      <c r="Q73" s="41"/>
      <c r="R73" s="41"/>
      <c r="S73" s="41"/>
    </row>
    <row r="74" spans="1:19">
      <c r="B74" s="46"/>
      <c r="H74" s="141"/>
      <c r="I74" s="141"/>
      <c r="J74" s="43"/>
      <c r="K74" s="43"/>
      <c r="L74" s="43"/>
      <c r="M74" s="45"/>
      <c r="N74" s="41"/>
      <c r="O74" s="41"/>
      <c r="P74" s="43"/>
      <c r="Q74" s="41"/>
      <c r="R74" s="41"/>
      <c r="S74" s="41"/>
    </row>
    <row r="75" spans="1:19">
      <c r="A75" s="4" t="s">
        <v>82</v>
      </c>
      <c r="H75" s="42"/>
      <c r="I75" s="43"/>
      <c r="J75" s="41"/>
      <c r="K75" s="41"/>
      <c r="L75" s="41"/>
      <c r="M75" s="11"/>
      <c r="N75" s="43"/>
      <c r="O75" s="43"/>
      <c r="P75" s="41"/>
      <c r="Q75" s="41"/>
      <c r="R75" s="41"/>
      <c r="S75" s="41"/>
    </row>
    <row r="76" spans="1:19">
      <c r="A76" s="5" t="s">
        <v>83</v>
      </c>
      <c r="B76" s="8">
        <v>0.17</v>
      </c>
      <c r="H76" s="41"/>
      <c r="I76" s="41"/>
      <c r="J76" s="41"/>
      <c r="K76" s="41"/>
      <c r="L76" s="41"/>
      <c r="M76" s="11"/>
      <c r="N76" s="43"/>
      <c r="O76" s="43"/>
      <c r="P76" s="41"/>
      <c r="Q76" s="41"/>
      <c r="R76" s="41"/>
      <c r="S76" s="41"/>
    </row>
    <row r="77" spans="1:19">
      <c r="B77" s="46"/>
      <c r="H77" s="11"/>
      <c r="I77" s="11"/>
      <c r="J77" s="43"/>
      <c r="K77" s="43"/>
      <c r="L77" s="43"/>
      <c r="M77" s="45"/>
      <c r="N77" s="43"/>
      <c r="O77" s="43"/>
      <c r="P77" s="43"/>
      <c r="Q77" s="41"/>
      <c r="R77" s="41"/>
      <c r="S77" s="41"/>
    </row>
    <row r="78" spans="1:19">
      <c r="A78" s="4" t="s">
        <v>84</v>
      </c>
      <c r="H78" s="11"/>
      <c r="I78" s="11"/>
      <c r="J78" s="43"/>
      <c r="K78" s="43"/>
      <c r="L78" s="43"/>
      <c r="M78" s="45"/>
      <c r="N78" s="43"/>
      <c r="O78" s="43"/>
      <c r="P78" s="43"/>
      <c r="Q78" s="41"/>
      <c r="R78" s="41"/>
      <c r="S78" s="41"/>
    </row>
    <row r="79" spans="1:19">
      <c r="A79" s="5" t="s">
        <v>85</v>
      </c>
      <c r="B79" s="47">
        <v>7.0000000000000001E-3</v>
      </c>
      <c r="G79" s="44" t="s">
        <v>86</v>
      </c>
      <c r="H79" s="11"/>
      <c r="I79" s="11"/>
      <c r="J79" s="43"/>
      <c r="K79" s="43"/>
      <c r="L79" s="43"/>
      <c r="M79" s="45"/>
      <c r="N79" s="43"/>
      <c r="O79" s="43"/>
      <c r="P79" s="43"/>
      <c r="Q79" s="41"/>
      <c r="R79" s="41"/>
      <c r="S79" s="41"/>
    </row>
    <row r="80" spans="1:19">
      <c r="B80" s="46"/>
      <c r="G80" s="44" t="s">
        <v>87</v>
      </c>
      <c r="H80" s="44">
        <v>6719000000</v>
      </c>
      <c r="I80" s="94"/>
      <c r="J80" s="43"/>
      <c r="K80" s="43"/>
      <c r="L80" s="43"/>
      <c r="M80" s="45"/>
      <c r="N80" s="41"/>
      <c r="O80" s="41"/>
      <c r="P80" s="43"/>
      <c r="Q80" s="41"/>
      <c r="R80" s="41"/>
      <c r="S80" s="41"/>
    </row>
    <row r="81" spans="1:19">
      <c r="B81" s="46"/>
      <c r="G81" s="44" t="s">
        <v>88</v>
      </c>
      <c r="H81" s="44">
        <f>H80/7300</f>
        <v>920410.95890410955</v>
      </c>
      <c r="I81" s="11"/>
      <c r="J81" s="43"/>
      <c r="K81" s="43"/>
      <c r="L81" s="43"/>
      <c r="M81" s="45"/>
      <c r="P81" s="43"/>
      <c r="Q81" s="41"/>
      <c r="R81" s="41"/>
      <c r="S81" s="41"/>
    </row>
    <row r="82" spans="1:19">
      <c r="D82" s="41"/>
      <c r="E82" s="41"/>
      <c r="F82" s="41"/>
      <c r="G82" s="48" t="s">
        <v>89</v>
      </c>
      <c r="H82" s="77">
        <f>H81/60</f>
        <v>15340.182648401826</v>
      </c>
      <c r="I82" s="41"/>
      <c r="J82" s="41"/>
      <c r="K82" s="41"/>
      <c r="L82" s="41"/>
      <c r="M82" s="11"/>
      <c r="P82" s="41"/>
      <c r="Q82" s="41"/>
    </row>
    <row r="83" spans="1:19">
      <c r="C83" s="49"/>
      <c r="G83" s="44" t="s">
        <v>90</v>
      </c>
      <c r="H83" s="44">
        <f>700000000000/7300/60/100000</f>
        <v>15.981735159817349</v>
      </c>
    </row>
    <row r="84" spans="1:19" hidden="1">
      <c r="A84" s="15" t="s">
        <v>100</v>
      </c>
      <c r="B84" s="15" t="s">
        <v>101</v>
      </c>
      <c r="C84" s="14" t="s">
        <v>103</v>
      </c>
      <c r="G84" s="44" t="s">
        <v>91</v>
      </c>
      <c r="H84" s="44">
        <f>H82/H83</f>
        <v>959.857142857143</v>
      </c>
    </row>
    <row r="85" spans="1:19" hidden="1">
      <c r="A85" s="20" t="s">
        <v>104</v>
      </c>
      <c r="B85" s="61">
        <v>32376632000</v>
      </c>
      <c r="C85" s="62">
        <f>B85/31/20</f>
        <v>52220374.193548389</v>
      </c>
    </row>
    <row r="86" spans="1:19" hidden="1">
      <c r="A86" s="20" t="s">
        <v>15</v>
      </c>
      <c r="B86" s="61">
        <v>37646335719</v>
      </c>
      <c r="C86" s="62">
        <f>B86/29/20</f>
        <v>64907475.377586208</v>
      </c>
    </row>
    <row r="87" spans="1:19" hidden="1">
      <c r="A87" s="20" t="s">
        <v>16</v>
      </c>
      <c r="B87" s="61">
        <v>47908805277.285072</v>
      </c>
      <c r="C87" s="62">
        <f>B87/31/20</f>
        <v>77272266.576266244</v>
      </c>
    </row>
    <row r="88" spans="1:19" hidden="1">
      <c r="A88" s="20" t="s">
        <v>17</v>
      </c>
      <c r="B88" s="61">
        <v>55679027515.418266</v>
      </c>
      <c r="C88" s="62">
        <f>B88/30/20</f>
        <v>92798379.192363769</v>
      </c>
    </row>
    <row r="89" spans="1:19" hidden="1">
      <c r="A89" s="20" t="s">
        <v>18</v>
      </c>
      <c r="B89" s="61">
        <v>59027803429.171707</v>
      </c>
      <c r="C89" s="62">
        <f>B89/31/20</f>
        <v>95206134.563180178</v>
      </c>
    </row>
    <row r="90" spans="1:19" hidden="1">
      <c r="A90" s="20" t="s">
        <v>19</v>
      </c>
      <c r="B90" s="61">
        <v>57749210627.800163</v>
      </c>
      <c r="C90" s="62">
        <f>B90/30/20</f>
        <v>96248684.379666939</v>
      </c>
    </row>
    <row r="91" spans="1:19" hidden="1">
      <c r="A91" s="20" t="s">
        <v>20</v>
      </c>
      <c r="B91" s="61">
        <v>55392552882.944313</v>
      </c>
      <c r="C91" s="62">
        <f>B91/31/20</f>
        <v>89342827.230555341</v>
      </c>
    </row>
    <row r="92" spans="1:19" hidden="1">
      <c r="A92" s="20" t="s">
        <v>21</v>
      </c>
      <c r="B92" s="61">
        <v>52772843263.849304</v>
      </c>
      <c r="C92" s="62">
        <f>B92/31/20</f>
        <v>85117489.135240823</v>
      </c>
    </row>
    <row r="93" spans="1:19" hidden="1">
      <c r="A93" s="20" t="s">
        <v>22</v>
      </c>
      <c r="B93" s="61">
        <v>64657660472.914391</v>
      </c>
      <c r="C93" s="62">
        <f>B93/30/20</f>
        <v>107762767.45485732</v>
      </c>
    </row>
    <row r="94" spans="1:19" hidden="1">
      <c r="A94" s="20" t="s">
        <v>23</v>
      </c>
      <c r="B94" s="61">
        <v>75090675547.691956</v>
      </c>
      <c r="C94" s="62">
        <f>B94/31/20</f>
        <v>121113992.818858</v>
      </c>
    </row>
    <row r="95" spans="1:19" hidden="1">
      <c r="A95" s="20" t="s">
        <v>24</v>
      </c>
      <c r="B95" s="61">
        <v>80832859105.507019</v>
      </c>
      <c r="C95" s="62">
        <f>B95/30/20</f>
        <v>134721431.84251171</v>
      </c>
    </row>
    <row r="96" spans="1:19" hidden="1">
      <c r="A96" s="20" t="s">
        <v>25</v>
      </c>
      <c r="B96" s="61">
        <v>80865175253.87558</v>
      </c>
      <c r="C96" s="62">
        <f>B96/31/20</f>
        <v>130427702.02237996</v>
      </c>
    </row>
  </sheetData>
  <mergeCells count="2">
    <mergeCell ref="D6:E6"/>
    <mergeCell ref="H74:I74"/>
  </mergeCells>
  <phoneticPr fontId="5" type="noConversion"/>
  <pageMargins left="0.42" right="0.28000000000000003" top="0.22" bottom="0.24" header="0.5" footer="0.24"/>
  <pageSetup paperSize="9" scale="70" orientation="portrait" r:id="rId1"/>
  <headerFooter alignWithMargins="0"/>
  <ignoredErrors>
    <ignoredError sqref="C86:C9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Q245"/>
  <sheetViews>
    <sheetView showGridLines="0" tabSelected="1" view="pageBreakPreview" zoomScaleNormal="100" zoomScaleSheetLayoutView="100" workbookViewId="0">
      <selection activeCell="B20" sqref="B20:AP20"/>
    </sheetView>
  </sheetViews>
  <sheetFormatPr defaultRowHeight="13.5"/>
  <cols>
    <col min="1" max="6" width="2.33203125" style="66" customWidth="1"/>
    <col min="7" max="7" width="2.88671875" style="66" customWidth="1"/>
    <col min="8" max="8" width="2.33203125" style="66" customWidth="1"/>
    <col min="9" max="9" width="1.88671875" style="66" customWidth="1"/>
    <col min="10" max="27" width="2.33203125" style="66" customWidth="1"/>
    <col min="28" max="28" width="3.21875" style="66" customWidth="1"/>
    <col min="29" max="29" width="2.6640625" style="66" customWidth="1"/>
    <col min="30" max="31" width="2.33203125" style="66" customWidth="1"/>
    <col min="32" max="32" width="5.109375" style="66" customWidth="1"/>
    <col min="33" max="33" width="2.33203125" style="66" customWidth="1"/>
    <col min="34" max="34" width="4" style="66" customWidth="1"/>
    <col min="35" max="41" width="2.33203125" style="66" customWidth="1"/>
    <col min="42" max="42" width="2.21875" style="66" customWidth="1"/>
    <col min="43" max="51" width="2.33203125" style="66" customWidth="1"/>
    <col min="52" max="256" width="8.88671875" style="66"/>
    <col min="257" max="307" width="2.33203125" style="66" customWidth="1"/>
    <col min="308" max="512" width="8.88671875" style="66"/>
    <col min="513" max="563" width="2.33203125" style="66" customWidth="1"/>
    <col min="564" max="768" width="8.88671875" style="66"/>
    <col min="769" max="819" width="2.33203125" style="66" customWidth="1"/>
    <col min="820" max="1024" width="8.88671875" style="66"/>
    <col min="1025" max="1075" width="2.33203125" style="66" customWidth="1"/>
    <col min="1076" max="1280" width="8.88671875" style="66"/>
    <col min="1281" max="1331" width="2.33203125" style="66" customWidth="1"/>
    <col min="1332" max="1536" width="8.88671875" style="66"/>
    <col min="1537" max="1587" width="2.33203125" style="66" customWidth="1"/>
    <col min="1588" max="1792" width="8.88671875" style="66"/>
    <col min="1793" max="1843" width="2.33203125" style="66" customWidth="1"/>
    <col min="1844" max="2048" width="8.88671875" style="66"/>
    <col min="2049" max="2099" width="2.33203125" style="66" customWidth="1"/>
    <col min="2100" max="2304" width="8.88671875" style="66"/>
    <col min="2305" max="2355" width="2.33203125" style="66" customWidth="1"/>
    <col min="2356" max="2560" width="8.88671875" style="66"/>
    <col min="2561" max="2611" width="2.33203125" style="66" customWidth="1"/>
    <col min="2612" max="2816" width="8.88671875" style="66"/>
    <col min="2817" max="2867" width="2.33203125" style="66" customWidth="1"/>
    <col min="2868" max="3072" width="8.88671875" style="66"/>
    <col min="3073" max="3123" width="2.33203125" style="66" customWidth="1"/>
    <col min="3124" max="3328" width="8.88671875" style="66"/>
    <col min="3329" max="3379" width="2.33203125" style="66" customWidth="1"/>
    <col min="3380" max="3584" width="8.88671875" style="66"/>
    <col min="3585" max="3635" width="2.33203125" style="66" customWidth="1"/>
    <col min="3636" max="3840" width="8.88671875" style="66"/>
    <col min="3841" max="3891" width="2.33203125" style="66" customWidth="1"/>
    <col min="3892" max="4096" width="8.88671875" style="66"/>
    <col min="4097" max="4147" width="2.33203125" style="66" customWidth="1"/>
    <col min="4148" max="4352" width="8.88671875" style="66"/>
    <col min="4353" max="4403" width="2.33203125" style="66" customWidth="1"/>
    <col min="4404" max="4608" width="8.88671875" style="66"/>
    <col min="4609" max="4659" width="2.33203125" style="66" customWidth="1"/>
    <col min="4660" max="4864" width="8.88671875" style="66"/>
    <col min="4865" max="4915" width="2.33203125" style="66" customWidth="1"/>
    <col min="4916" max="5120" width="8.88671875" style="66"/>
    <col min="5121" max="5171" width="2.33203125" style="66" customWidth="1"/>
    <col min="5172" max="5376" width="8.88671875" style="66"/>
    <col min="5377" max="5427" width="2.33203125" style="66" customWidth="1"/>
    <col min="5428" max="5632" width="8.88671875" style="66"/>
    <col min="5633" max="5683" width="2.33203125" style="66" customWidth="1"/>
    <col min="5684" max="5888" width="8.88671875" style="66"/>
    <col min="5889" max="5939" width="2.33203125" style="66" customWidth="1"/>
    <col min="5940" max="6144" width="8.88671875" style="66"/>
    <col min="6145" max="6195" width="2.33203125" style="66" customWidth="1"/>
    <col min="6196" max="6400" width="8.88671875" style="66"/>
    <col min="6401" max="6451" width="2.33203125" style="66" customWidth="1"/>
    <col min="6452" max="6656" width="8.88671875" style="66"/>
    <col min="6657" max="6707" width="2.33203125" style="66" customWidth="1"/>
    <col min="6708" max="6912" width="8.88671875" style="66"/>
    <col min="6913" max="6963" width="2.33203125" style="66" customWidth="1"/>
    <col min="6964" max="7168" width="8.88671875" style="66"/>
    <col min="7169" max="7219" width="2.33203125" style="66" customWidth="1"/>
    <col min="7220" max="7424" width="8.88671875" style="66"/>
    <col min="7425" max="7475" width="2.33203125" style="66" customWidth="1"/>
    <col min="7476" max="7680" width="8.88671875" style="66"/>
    <col min="7681" max="7731" width="2.33203125" style="66" customWidth="1"/>
    <col min="7732" max="7936" width="8.88671875" style="66"/>
    <col min="7937" max="7987" width="2.33203125" style="66" customWidth="1"/>
    <col min="7988" max="8192" width="8.88671875" style="66"/>
    <col min="8193" max="8243" width="2.33203125" style="66" customWidth="1"/>
    <col min="8244" max="8448" width="8.88671875" style="66"/>
    <col min="8449" max="8499" width="2.33203125" style="66" customWidth="1"/>
    <col min="8500" max="8704" width="8.88671875" style="66"/>
    <col min="8705" max="8755" width="2.33203125" style="66" customWidth="1"/>
    <col min="8756" max="8960" width="8.88671875" style="66"/>
    <col min="8961" max="9011" width="2.33203125" style="66" customWidth="1"/>
    <col min="9012" max="9216" width="8.88671875" style="66"/>
    <col min="9217" max="9267" width="2.33203125" style="66" customWidth="1"/>
    <col min="9268" max="9472" width="8.88671875" style="66"/>
    <col min="9473" max="9523" width="2.33203125" style="66" customWidth="1"/>
    <col min="9524" max="9728" width="8.88671875" style="66"/>
    <col min="9729" max="9779" width="2.33203125" style="66" customWidth="1"/>
    <col min="9780" max="9984" width="8.88671875" style="66"/>
    <col min="9985" max="10035" width="2.33203125" style="66" customWidth="1"/>
    <col min="10036" max="10240" width="8.88671875" style="66"/>
    <col min="10241" max="10291" width="2.33203125" style="66" customWidth="1"/>
    <col min="10292" max="10496" width="8.88671875" style="66"/>
    <col min="10497" max="10547" width="2.33203125" style="66" customWidth="1"/>
    <col min="10548" max="10752" width="8.88671875" style="66"/>
    <col min="10753" max="10803" width="2.33203125" style="66" customWidth="1"/>
    <col min="10804" max="11008" width="8.88671875" style="66"/>
    <col min="11009" max="11059" width="2.33203125" style="66" customWidth="1"/>
    <col min="11060" max="11264" width="8.88671875" style="66"/>
    <col min="11265" max="11315" width="2.33203125" style="66" customWidth="1"/>
    <col min="11316" max="11520" width="8.88671875" style="66"/>
    <col min="11521" max="11571" width="2.33203125" style="66" customWidth="1"/>
    <col min="11572" max="11776" width="8.88671875" style="66"/>
    <col min="11777" max="11827" width="2.33203125" style="66" customWidth="1"/>
    <col min="11828" max="12032" width="8.88671875" style="66"/>
    <col min="12033" max="12083" width="2.33203125" style="66" customWidth="1"/>
    <col min="12084" max="12288" width="8.88671875" style="66"/>
    <col min="12289" max="12339" width="2.33203125" style="66" customWidth="1"/>
    <col min="12340" max="12544" width="8.88671875" style="66"/>
    <col min="12545" max="12595" width="2.33203125" style="66" customWidth="1"/>
    <col min="12596" max="12800" width="8.88671875" style="66"/>
    <col min="12801" max="12851" width="2.33203125" style="66" customWidth="1"/>
    <col min="12852" max="13056" width="8.88671875" style="66"/>
    <col min="13057" max="13107" width="2.33203125" style="66" customWidth="1"/>
    <col min="13108" max="13312" width="8.88671875" style="66"/>
    <col min="13313" max="13363" width="2.33203125" style="66" customWidth="1"/>
    <col min="13364" max="13568" width="8.88671875" style="66"/>
    <col min="13569" max="13619" width="2.33203125" style="66" customWidth="1"/>
    <col min="13620" max="13824" width="8.88671875" style="66"/>
    <col min="13825" max="13875" width="2.33203125" style="66" customWidth="1"/>
    <col min="13876" max="14080" width="8.88671875" style="66"/>
    <col min="14081" max="14131" width="2.33203125" style="66" customWidth="1"/>
    <col min="14132" max="14336" width="8.88671875" style="66"/>
    <col min="14337" max="14387" width="2.33203125" style="66" customWidth="1"/>
    <col min="14388" max="14592" width="8.88671875" style="66"/>
    <col min="14593" max="14643" width="2.33203125" style="66" customWidth="1"/>
    <col min="14644" max="14848" width="8.88671875" style="66"/>
    <col min="14849" max="14899" width="2.33203125" style="66" customWidth="1"/>
    <col min="14900" max="15104" width="8.88671875" style="66"/>
    <col min="15105" max="15155" width="2.33203125" style="66" customWidth="1"/>
    <col min="15156" max="15360" width="8.88671875" style="66"/>
    <col min="15361" max="15411" width="2.33203125" style="66" customWidth="1"/>
    <col min="15412" max="15616" width="8.88671875" style="66"/>
    <col min="15617" max="15667" width="2.33203125" style="66" customWidth="1"/>
    <col min="15668" max="15872" width="8.88671875" style="66"/>
    <col min="15873" max="15923" width="2.33203125" style="66" customWidth="1"/>
    <col min="15924" max="16128" width="8.88671875" style="66"/>
    <col min="16129" max="16179" width="2.33203125" style="66" customWidth="1"/>
    <col min="16180" max="16384" width="8.88671875" style="66"/>
  </cols>
  <sheetData>
    <row r="1" spans="1:4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3" ht="29.25" customHeight="1">
      <c r="A2" s="67"/>
      <c r="B2" s="67"/>
      <c r="C2" s="134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180" t="s">
        <v>153</v>
      </c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ht="6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8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3" ht="12.2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3" s="69" customFormat="1" ht="12.2" customHeight="1">
      <c r="G5" s="70"/>
      <c r="H5" s="71"/>
      <c r="AC5" s="67"/>
      <c r="AD5" s="67"/>
      <c r="AE5" s="67"/>
      <c r="AF5" s="67"/>
      <c r="AG5" s="67"/>
      <c r="AH5" s="67"/>
      <c r="AI5" s="67"/>
      <c r="AJ5" s="67"/>
      <c r="AK5" s="134"/>
      <c r="AL5" s="67"/>
      <c r="AM5" s="67"/>
      <c r="AN5" s="67"/>
      <c r="AO5" s="67"/>
      <c r="AP5" s="67"/>
      <c r="AQ5" s="67"/>
    </row>
    <row r="6" spans="1:43" s="69" customFormat="1" ht="18" thickBot="1">
      <c r="B6" s="3" t="s">
        <v>208</v>
      </c>
      <c r="G6" s="70"/>
      <c r="H6" s="71"/>
      <c r="AJ6" s="187"/>
      <c r="AK6" s="187"/>
      <c r="AL6" s="187"/>
      <c r="AM6" s="187"/>
      <c r="AN6" s="187"/>
      <c r="AO6" s="187"/>
      <c r="AP6" s="187"/>
      <c r="AQ6" s="70"/>
    </row>
    <row r="7" spans="1:43" s="69" customFormat="1" ht="18" customHeight="1" thickTop="1">
      <c r="B7" s="183" t="s">
        <v>204</v>
      </c>
      <c r="C7" s="181"/>
      <c r="D7" s="181"/>
      <c r="E7" s="181"/>
      <c r="F7" s="181"/>
      <c r="G7" s="215"/>
      <c r="H7" s="216"/>
      <c r="I7" s="216"/>
      <c r="J7" s="216"/>
      <c r="K7" s="216"/>
      <c r="L7" s="216"/>
      <c r="M7" s="216"/>
      <c r="N7" s="216"/>
      <c r="O7" s="217"/>
      <c r="P7" s="181" t="s">
        <v>158</v>
      </c>
      <c r="Q7" s="181"/>
      <c r="R7" s="181"/>
      <c r="S7" s="181"/>
      <c r="T7" s="181"/>
      <c r="U7" s="181"/>
      <c r="V7" s="212"/>
      <c r="W7" s="213"/>
      <c r="X7" s="213"/>
      <c r="Y7" s="213"/>
      <c r="Z7" s="213"/>
      <c r="AA7" s="213"/>
      <c r="AB7" s="214"/>
      <c r="AC7" s="184" t="s">
        <v>192</v>
      </c>
      <c r="AD7" s="185"/>
      <c r="AE7" s="185"/>
      <c r="AF7" s="185"/>
      <c r="AG7" s="185"/>
      <c r="AH7" s="186"/>
      <c r="AI7" s="181"/>
      <c r="AJ7" s="181"/>
      <c r="AK7" s="181"/>
      <c r="AL7" s="181"/>
      <c r="AM7" s="181"/>
      <c r="AN7" s="181"/>
      <c r="AO7" s="181"/>
      <c r="AP7" s="182"/>
    </row>
    <row r="8" spans="1:43" s="69" customFormat="1" ht="17.25">
      <c r="B8" s="211" t="s">
        <v>195</v>
      </c>
      <c r="C8" s="209"/>
      <c r="D8" s="209"/>
      <c r="E8" s="209"/>
      <c r="F8" s="209"/>
      <c r="G8" s="210"/>
      <c r="H8" s="127"/>
      <c r="I8" s="128" t="s">
        <v>194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/>
      <c r="V8" s="209" t="s">
        <v>193</v>
      </c>
      <c r="W8" s="209"/>
      <c r="X8" s="209"/>
      <c r="Y8" s="209"/>
      <c r="Z8" s="209"/>
      <c r="AA8" s="209"/>
      <c r="AB8" s="210"/>
      <c r="AC8" s="128"/>
      <c r="AD8" s="128"/>
      <c r="AE8" s="128" t="s">
        <v>191</v>
      </c>
      <c r="AF8" s="130"/>
      <c r="AG8" s="128"/>
      <c r="AH8" s="128"/>
      <c r="AI8" s="128"/>
      <c r="AJ8" s="128"/>
      <c r="AK8" s="128" t="s">
        <v>160</v>
      </c>
      <c r="AL8" s="128"/>
      <c r="AM8" s="128"/>
      <c r="AN8" s="128"/>
      <c r="AO8" s="128"/>
      <c r="AP8" s="131"/>
    </row>
    <row r="9" spans="1:43" s="69" customFormat="1" ht="17.25">
      <c r="B9" s="225" t="s">
        <v>110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188" t="s">
        <v>111</v>
      </c>
      <c r="Q9" s="189"/>
      <c r="R9" s="189"/>
      <c r="S9" s="189"/>
      <c r="T9" s="190"/>
      <c r="U9" s="226"/>
      <c r="V9" s="226"/>
      <c r="W9" s="226"/>
      <c r="X9" s="226"/>
      <c r="Y9" s="226"/>
      <c r="Z9" s="226"/>
      <c r="AA9" s="226"/>
      <c r="AB9" s="226"/>
      <c r="AC9" s="193" t="s">
        <v>196</v>
      </c>
      <c r="AD9" s="194"/>
      <c r="AE9" s="194"/>
      <c r="AF9" s="194"/>
      <c r="AG9" s="194"/>
      <c r="AH9" s="194"/>
      <c r="AI9" s="195"/>
      <c r="AJ9" s="199" t="s">
        <v>157</v>
      </c>
      <c r="AK9" s="200"/>
      <c r="AL9" s="200"/>
      <c r="AM9" s="200"/>
      <c r="AN9" s="200"/>
      <c r="AO9" s="200"/>
      <c r="AP9" s="201"/>
    </row>
    <row r="10" spans="1:43" s="69" customFormat="1" ht="17.25">
      <c r="B10" s="228" t="s">
        <v>155</v>
      </c>
      <c r="C10" s="229"/>
      <c r="D10" s="229"/>
      <c r="E10" s="229"/>
      <c r="F10" s="229"/>
      <c r="G10" s="230"/>
      <c r="H10" s="231"/>
      <c r="I10" s="232"/>
      <c r="J10" s="232"/>
      <c r="K10" s="232"/>
      <c r="L10" s="232"/>
      <c r="M10" s="232"/>
      <c r="N10" s="232"/>
      <c r="O10" s="233"/>
      <c r="P10" s="231" t="s">
        <v>156</v>
      </c>
      <c r="Q10" s="232"/>
      <c r="R10" s="232"/>
      <c r="S10" s="232"/>
      <c r="T10" s="233"/>
      <c r="U10" s="231"/>
      <c r="V10" s="232"/>
      <c r="W10" s="232"/>
      <c r="X10" s="232"/>
      <c r="Y10" s="232"/>
      <c r="Z10" s="232"/>
      <c r="AA10" s="232"/>
      <c r="AB10" s="233"/>
      <c r="AC10" s="196"/>
      <c r="AD10" s="197"/>
      <c r="AE10" s="197"/>
      <c r="AF10" s="197"/>
      <c r="AG10" s="197"/>
      <c r="AH10" s="197"/>
      <c r="AI10" s="198"/>
      <c r="AJ10" s="202"/>
      <c r="AK10" s="203"/>
      <c r="AL10" s="203"/>
      <c r="AM10" s="203"/>
      <c r="AN10" s="203"/>
      <c r="AO10" s="203"/>
      <c r="AP10" s="204"/>
    </row>
    <row r="11" spans="1:43" s="69" customFormat="1" ht="17.25">
      <c r="B11" s="227" t="s">
        <v>107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 t="s">
        <v>108</v>
      </c>
      <c r="X11" s="218"/>
      <c r="Y11" s="218"/>
      <c r="Z11" s="218"/>
      <c r="AA11" s="218"/>
      <c r="AB11" s="218"/>
      <c r="AC11" s="218"/>
      <c r="AD11" s="218"/>
      <c r="AE11" s="218"/>
      <c r="AF11" s="218"/>
      <c r="AG11" s="218" t="s">
        <v>109</v>
      </c>
      <c r="AH11" s="218"/>
      <c r="AI11" s="218"/>
      <c r="AJ11" s="218"/>
      <c r="AK11" s="218"/>
      <c r="AL11" s="218"/>
      <c r="AM11" s="218"/>
      <c r="AN11" s="218"/>
      <c r="AO11" s="218"/>
      <c r="AP11" s="219"/>
    </row>
    <row r="12" spans="1:43" s="69" customFormat="1" ht="17.25">
      <c r="B12" s="220" t="s">
        <v>112</v>
      </c>
      <c r="C12" s="221"/>
      <c r="D12" s="221"/>
      <c r="E12" s="221"/>
      <c r="F12" s="221"/>
      <c r="G12" s="222"/>
      <c r="H12" s="218"/>
      <c r="I12" s="218"/>
      <c r="J12" s="218"/>
      <c r="K12" s="218"/>
      <c r="L12" s="218"/>
      <c r="M12" s="218"/>
      <c r="N12" s="218"/>
      <c r="O12" s="218"/>
      <c r="P12" s="218" t="s">
        <v>113</v>
      </c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 t="s">
        <v>114</v>
      </c>
      <c r="AB12" s="218"/>
      <c r="AC12" s="218"/>
      <c r="AD12" s="218"/>
      <c r="AE12" s="218"/>
      <c r="AF12" s="223" t="s">
        <v>115</v>
      </c>
      <c r="AG12" s="223"/>
      <c r="AH12" s="223"/>
      <c r="AI12" s="223"/>
      <c r="AJ12" s="223"/>
      <c r="AK12" s="223"/>
      <c r="AL12" s="223"/>
      <c r="AM12" s="223"/>
      <c r="AN12" s="223"/>
      <c r="AO12" s="223"/>
      <c r="AP12" s="224"/>
    </row>
    <row r="13" spans="1:43" s="69" customFormat="1" ht="17.25">
      <c r="B13" s="206" t="s">
        <v>207</v>
      </c>
      <c r="C13" s="207"/>
      <c r="D13" s="207"/>
      <c r="E13" s="207"/>
      <c r="F13" s="207"/>
      <c r="G13" s="207" t="s">
        <v>159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116</v>
      </c>
      <c r="R13" s="207"/>
      <c r="S13" s="207"/>
      <c r="T13" s="207"/>
      <c r="U13" s="207"/>
      <c r="V13" s="207" t="s">
        <v>117</v>
      </c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8"/>
    </row>
    <row r="14" spans="1:43" s="69" customFormat="1" ht="17.25">
      <c r="B14" s="191" t="s">
        <v>118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 t="s">
        <v>119</v>
      </c>
      <c r="N14" s="192"/>
      <c r="O14" s="192"/>
      <c r="P14" s="192"/>
      <c r="Q14" s="192"/>
      <c r="R14" s="192"/>
      <c r="S14" s="192" t="s">
        <v>120</v>
      </c>
      <c r="T14" s="192"/>
      <c r="U14" s="192"/>
      <c r="V14" s="192"/>
      <c r="W14" s="192"/>
      <c r="X14" s="192"/>
      <c r="Y14" s="192" t="s">
        <v>121</v>
      </c>
      <c r="Z14" s="192"/>
      <c r="AA14" s="192"/>
      <c r="AB14" s="192"/>
      <c r="AC14" s="192"/>
      <c r="AD14" s="192"/>
      <c r="AE14" s="192" t="s">
        <v>122</v>
      </c>
      <c r="AF14" s="192"/>
      <c r="AG14" s="192"/>
      <c r="AH14" s="192"/>
      <c r="AI14" s="192"/>
      <c r="AJ14" s="192"/>
      <c r="AK14" s="192" t="s">
        <v>123</v>
      </c>
      <c r="AL14" s="192"/>
      <c r="AM14" s="192"/>
      <c r="AN14" s="192"/>
      <c r="AO14" s="192"/>
      <c r="AP14" s="205"/>
    </row>
    <row r="15" spans="1:43" s="69" customFormat="1" ht="17.25">
      <c r="B15" s="177" t="s">
        <v>124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9"/>
    </row>
    <row r="16" spans="1:43" s="69" customFormat="1" ht="17.25">
      <c r="B16" s="177" t="s">
        <v>124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9"/>
    </row>
    <row r="17" spans="2:42" s="69" customFormat="1" ht="18" thickBot="1">
      <c r="B17" s="171" t="s">
        <v>124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3"/>
    </row>
    <row r="18" spans="2:42" s="69" customFormat="1" ht="9.75" customHeight="1" thickTop="1"/>
    <row r="19" spans="2:42" s="69" customFormat="1" ht="18" thickBot="1">
      <c r="B19" s="3" t="s">
        <v>197</v>
      </c>
    </row>
    <row r="20" spans="2:42" s="69" customFormat="1" ht="18" thickTop="1">
      <c r="B20" s="174" t="s">
        <v>125</v>
      </c>
      <c r="C20" s="175"/>
      <c r="D20" s="175"/>
      <c r="E20" s="175"/>
      <c r="F20" s="175"/>
      <c r="G20" s="175"/>
      <c r="H20" s="175"/>
      <c r="I20" s="175" t="s">
        <v>126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6"/>
    </row>
    <row r="21" spans="2:42" s="69" customFormat="1" ht="17.25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</row>
    <row r="22" spans="2:42" s="69" customFormat="1" ht="17.25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</row>
    <row r="23" spans="2:42" s="69" customFormat="1" ht="17.25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</row>
    <row r="24" spans="2:42" s="69" customFormat="1" ht="17.2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9"/>
    </row>
    <row r="25" spans="2:42" s="69" customFormat="1" ht="18" thickBot="1"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3"/>
    </row>
    <row r="26" spans="2:42" s="69" customFormat="1" ht="9.75" customHeight="1" thickTop="1"/>
    <row r="27" spans="2:42" s="69" customFormat="1" ht="18" thickBot="1">
      <c r="B27" s="3" t="s">
        <v>199</v>
      </c>
    </row>
    <row r="28" spans="2:42" s="69" customFormat="1" ht="42" customHeight="1" thickTop="1">
      <c r="B28" s="166" t="s">
        <v>205</v>
      </c>
      <c r="C28" s="167"/>
      <c r="D28" s="167"/>
      <c r="E28" s="167"/>
      <c r="F28" s="167"/>
      <c r="G28" s="167"/>
      <c r="H28" s="167" t="s">
        <v>127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 t="s">
        <v>198</v>
      </c>
      <c r="S28" s="167"/>
      <c r="T28" s="167"/>
      <c r="U28" s="167"/>
      <c r="V28" s="167"/>
      <c r="W28" s="167"/>
      <c r="X28" s="167"/>
      <c r="Y28" s="167"/>
      <c r="Z28" s="168" t="s">
        <v>189</v>
      </c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70"/>
    </row>
    <row r="29" spans="2:42" s="69" customFormat="1" ht="20.25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60" t="s">
        <v>190</v>
      </c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2"/>
    </row>
    <row r="30" spans="2:42" s="69" customFormat="1" ht="20.25" customHeight="1"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60" t="s">
        <v>190</v>
      </c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2"/>
    </row>
    <row r="31" spans="2:42" s="69" customFormat="1" ht="20.25" customHeight="1"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60" t="s">
        <v>190</v>
      </c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2"/>
    </row>
    <row r="32" spans="2:42" s="69" customFormat="1" ht="20.25" customHeight="1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60" t="s">
        <v>190</v>
      </c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2"/>
    </row>
    <row r="33" spans="2:43" s="69" customFormat="1" ht="20.25" customHeight="1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60" t="s">
        <v>190</v>
      </c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2"/>
    </row>
    <row r="34" spans="2:43" s="69" customFormat="1" ht="20.25" customHeight="1"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60" t="s">
        <v>190</v>
      </c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2"/>
    </row>
    <row r="35" spans="2:43" s="69" customFormat="1" ht="20.25" customHeight="1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60" t="s">
        <v>190</v>
      </c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2"/>
    </row>
    <row r="36" spans="2:43" s="69" customFormat="1" ht="20.25" customHeight="1" thickBot="1"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63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5"/>
    </row>
    <row r="37" spans="2:43" s="69" customFormat="1" ht="6.75" customHeight="1" thickTop="1"/>
    <row r="38" spans="2:43" s="69" customFormat="1" ht="6.75" customHeight="1"/>
    <row r="39" spans="2:43" s="69" customFormat="1" ht="9.75" customHeight="1"/>
    <row r="40" spans="2:43" s="69" customFormat="1" ht="18" thickBot="1">
      <c r="B40" s="3" t="s">
        <v>206</v>
      </c>
    </row>
    <row r="41" spans="2:43" s="69" customFormat="1" ht="18" thickTop="1">
      <c r="B41" s="142" t="s">
        <v>128</v>
      </c>
      <c r="C41" s="143"/>
      <c r="D41" s="144"/>
      <c r="E41" s="145" t="s">
        <v>129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46"/>
      <c r="AB41" s="147"/>
      <c r="AC41" s="147"/>
      <c r="AD41" s="147"/>
      <c r="AE41" s="148"/>
      <c r="AF41" s="146"/>
      <c r="AG41" s="147"/>
      <c r="AH41" s="147"/>
      <c r="AI41" s="147"/>
      <c r="AJ41" s="147"/>
      <c r="AK41" s="147"/>
      <c r="AL41" s="147"/>
      <c r="AM41" s="147"/>
      <c r="AN41" s="147"/>
      <c r="AO41" s="147"/>
      <c r="AP41" s="149"/>
    </row>
    <row r="42" spans="2:43" s="69" customFormat="1" ht="17.25">
      <c r="B42" s="150" t="s">
        <v>154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 t="s">
        <v>130</v>
      </c>
      <c r="N42" s="151"/>
      <c r="O42" s="151"/>
      <c r="P42" s="151"/>
      <c r="Q42" s="151"/>
      <c r="R42" s="151"/>
      <c r="S42" s="151" t="s">
        <v>131</v>
      </c>
      <c r="T42" s="151"/>
      <c r="U42" s="151"/>
      <c r="V42" s="151"/>
      <c r="W42" s="132"/>
      <c r="X42" s="133"/>
      <c r="Y42" s="133"/>
      <c r="Z42" s="133"/>
      <c r="AA42" s="152" t="s">
        <v>132</v>
      </c>
      <c r="AB42" s="152"/>
      <c r="AC42" s="152"/>
      <c r="AD42" s="152"/>
      <c r="AE42" s="152"/>
      <c r="AF42" s="152"/>
      <c r="AG42" s="152" t="s">
        <v>201</v>
      </c>
      <c r="AH42" s="152"/>
      <c r="AI42" s="156"/>
      <c r="AJ42" s="151"/>
      <c r="AK42" s="151"/>
      <c r="AL42" s="151"/>
      <c r="AM42" s="151"/>
      <c r="AN42" s="151"/>
      <c r="AO42" s="151"/>
      <c r="AP42" s="157"/>
    </row>
    <row r="43" spans="2:43" s="69" customFormat="1" ht="17.25">
      <c r="B43" s="150" t="s">
        <v>200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 t="s">
        <v>130</v>
      </c>
      <c r="N43" s="151"/>
      <c r="O43" s="151"/>
      <c r="P43" s="151"/>
      <c r="Q43" s="151"/>
      <c r="R43" s="151"/>
      <c r="S43" s="151" t="s">
        <v>131</v>
      </c>
      <c r="T43" s="151"/>
      <c r="U43" s="151"/>
      <c r="V43" s="151"/>
      <c r="W43" s="132"/>
      <c r="X43" s="133"/>
      <c r="Y43" s="133"/>
      <c r="Z43" s="133"/>
      <c r="AA43" s="152" t="s">
        <v>132</v>
      </c>
      <c r="AB43" s="152"/>
      <c r="AC43" s="152"/>
      <c r="AD43" s="152"/>
      <c r="AE43" s="152"/>
      <c r="AF43" s="152"/>
      <c r="AG43" s="152" t="s">
        <v>201</v>
      </c>
      <c r="AH43" s="152"/>
      <c r="AI43" s="156"/>
      <c r="AJ43" s="151"/>
      <c r="AK43" s="151"/>
      <c r="AL43" s="151"/>
      <c r="AM43" s="151"/>
      <c r="AN43" s="151"/>
      <c r="AO43" s="151"/>
      <c r="AP43" s="157"/>
    </row>
    <row r="44" spans="2:43" s="69" customFormat="1" ht="17.25">
      <c r="B44" s="150" t="s">
        <v>202</v>
      </c>
      <c r="C44" s="151"/>
      <c r="D44" s="151"/>
      <c r="E44" s="151"/>
      <c r="F44" s="151"/>
      <c r="G44" s="151"/>
      <c r="H44" s="151"/>
      <c r="I44" s="151"/>
      <c r="J44" s="151" t="s">
        <v>134</v>
      </c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8" t="s">
        <v>203</v>
      </c>
      <c r="AB44" s="158"/>
      <c r="AC44" s="158"/>
      <c r="AD44" s="158"/>
      <c r="AE44" s="158"/>
      <c r="AF44" s="158"/>
      <c r="AG44" s="158"/>
      <c r="AH44" s="158"/>
      <c r="AI44" s="151"/>
      <c r="AJ44" s="151"/>
      <c r="AK44" s="151"/>
      <c r="AL44" s="151"/>
      <c r="AM44" s="151"/>
      <c r="AN44" s="151"/>
      <c r="AO44" s="151"/>
      <c r="AP44" s="157"/>
    </row>
    <row r="45" spans="2:43" s="69" customFormat="1" ht="17.25">
      <c r="B45" s="150" t="s">
        <v>133</v>
      </c>
      <c r="C45" s="151"/>
      <c r="D45" s="151"/>
      <c r="E45" s="151"/>
      <c r="F45" s="151"/>
      <c r="G45" s="151"/>
      <c r="H45" s="151"/>
      <c r="I45" s="151"/>
      <c r="J45" s="151" t="s">
        <v>134</v>
      </c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8" t="s">
        <v>135</v>
      </c>
      <c r="AB45" s="158"/>
      <c r="AC45" s="158"/>
      <c r="AD45" s="158"/>
      <c r="AE45" s="158"/>
      <c r="AF45" s="158"/>
      <c r="AG45" s="151"/>
      <c r="AH45" s="151"/>
      <c r="AI45" s="158"/>
      <c r="AJ45" s="158"/>
      <c r="AK45" s="158"/>
      <c r="AL45" s="158"/>
      <c r="AM45" s="158"/>
      <c r="AN45" s="158"/>
      <c r="AO45" s="158"/>
      <c r="AP45" s="159"/>
    </row>
    <row r="46" spans="2:43" s="69" customFormat="1" ht="18" thickBot="1">
      <c r="B46" s="153" t="s">
        <v>136</v>
      </c>
      <c r="C46" s="154"/>
      <c r="D46" s="154"/>
      <c r="E46" s="154"/>
      <c r="F46" s="154"/>
      <c r="G46" s="154"/>
      <c r="H46" s="154"/>
      <c r="I46" s="154"/>
      <c r="J46" s="154" t="s">
        <v>134</v>
      </c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 t="s">
        <v>137</v>
      </c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5"/>
    </row>
    <row r="47" spans="2:43" s="69" customFormat="1" ht="18" thickTop="1"/>
    <row r="48" spans="2:43" s="69" customFormat="1" ht="17.2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</row>
    <row r="49" s="69" customFormat="1" ht="17.25"/>
    <row r="50" s="69" customFormat="1" ht="17.25"/>
    <row r="51" s="69" customFormat="1" ht="17.25"/>
    <row r="52" s="69" customFormat="1" ht="17.25"/>
    <row r="53" s="69" customFormat="1" ht="17.25"/>
    <row r="54" s="69" customFormat="1" ht="17.25"/>
    <row r="55" s="69" customFormat="1" ht="17.25"/>
    <row r="56" s="69" customFormat="1" ht="17.25"/>
    <row r="57" s="69" customFormat="1" ht="17.25"/>
    <row r="58" s="69" customFormat="1" ht="17.25"/>
    <row r="59" s="69" customFormat="1" ht="17.25"/>
    <row r="60" s="69" customFormat="1" ht="17.25"/>
    <row r="61" s="69" customFormat="1" ht="17.25"/>
    <row r="62" s="69" customFormat="1" ht="17.25"/>
    <row r="63" s="69" customFormat="1" ht="17.25"/>
    <row r="64" s="69" customFormat="1" ht="17.25"/>
    <row r="65" s="69" customFormat="1" ht="17.25"/>
    <row r="66" s="69" customFormat="1" ht="17.25"/>
    <row r="67" s="69" customFormat="1" ht="17.25"/>
    <row r="68" s="69" customFormat="1" ht="17.25"/>
    <row r="69" s="69" customFormat="1" ht="17.25"/>
    <row r="70" s="69" customFormat="1" ht="17.25"/>
    <row r="71" s="69" customFormat="1" ht="17.25"/>
    <row r="72" s="69" customFormat="1" ht="17.25"/>
    <row r="73" s="69" customFormat="1" ht="17.25"/>
    <row r="74" s="69" customFormat="1" ht="17.25"/>
    <row r="75" s="69" customFormat="1" ht="17.25"/>
    <row r="76" s="69" customFormat="1" ht="17.25"/>
    <row r="77" s="69" customFormat="1" ht="17.25"/>
    <row r="78" s="69" customFormat="1" ht="17.25"/>
    <row r="79" s="69" customFormat="1" ht="17.25"/>
    <row r="80" s="69" customFormat="1" ht="17.25"/>
    <row r="81" s="69" customFormat="1" ht="17.25"/>
    <row r="82" s="69" customFormat="1" ht="17.25"/>
    <row r="83" s="69" customFormat="1" ht="17.25"/>
    <row r="84" s="69" customFormat="1" ht="17.25"/>
    <row r="85" s="69" customFormat="1" ht="17.25"/>
    <row r="86" s="69" customFormat="1" ht="17.25"/>
    <row r="87" s="69" customFormat="1" ht="17.25"/>
    <row r="88" s="69" customFormat="1" ht="17.25"/>
    <row r="89" s="69" customFormat="1" ht="17.25"/>
    <row r="90" s="69" customFormat="1" ht="17.25"/>
    <row r="91" s="69" customFormat="1" ht="17.25"/>
    <row r="92" s="69" customFormat="1" ht="17.25"/>
    <row r="93" s="69" customFormat="1" ht="17.25"/>
    <row r="94" s="69" customFormat="1" ht="17.25"/>
    <row r="95" s="69" customFormat="1" ht="17.25"/>
    <row r="96" s="69" customFormat="1" ht="17.25"/>
    <row r="97" s="69" customFormat="1" ht="17.25"/>
    <row r="98" s="69" customFormat="1" ht="17.25"/>
    <row r="99" s="69" customFormat="1" ht="17.25"/>
    <row r="100" s="69" customFormat="1" ht="17.25"/>
    <row r="101" s="69" customFormat="1" ht="17.25"/>
    <row r="102" s="69" customFormat="1" ht="17.25"/>
    <row r="103" s="69" customFormat="1" ht="17.25"/>
    <row r="104" s="69" customFormat="1" ht="17.25"/>
    <row r="105" s="69" customFormat="1" ht="17.25"/>
    <row r="106" s="69" customFormat="1" ht="17.25"/>
    <row r="107" s="69" customFormat="1" ht="17.25"/>
    <row r="108" s="69" customFormat="1" ht="17.25"/>
    <row r="109" s="69" customFormat="1" ht="17.25"/>
    <row r="110" s="69" customFormat="1" ht="17.25"/>
    <row r="111" s="69" customFormat="1" ht="17.25"/>
    <row r="112" s="69" customFormat="1" ht="17.25"/>
    <row r="113" s="69" customFormat="1" ht="17.25"/>
    <row r="114" s="69" customFormat="1" ht="17.25"/>
    <row r="115" s="69" customFormat="1" ht="17.25"/>
    <row r="116" s="69" customFormat="1" ht="17.25"/>
    <row r="117" s="69" customFormat="1" ht="17.25"/>
    <row r="118" s="69" customFormat="1" ht="17.25"/>
    <row r="119" s="69" customFormat="1" ht="17.25"/>
    <row r="120" s="69" customFormat="1" ht="17.25"/>
    <row r="121" s="69" customFormat="1" ht="17.25"/>
    <row r="122" s="69" customFormat="1" ht="17.25"/>
    <row r="123" s="69" customFormat="1" ht="17.25"/>
    <row r="124" s="69" customFormat="1" ht="17.25"/>
    <row r="125" s="69" customFormat="1" ht="17.25"/>
    <row r="126" s="69" customFormat="1" ht="17.25"/>
    <row r="127" s="69" customFormat="1" ht="17.25"/>
    <row r="128" s="69" customFormat="1" ht="17.25"/>
    <row r="129" s="69" customFormat="1" ht="17.25"/>
    <row r="130" s="69" customFormat="1" ht="17.25"/>
    <row r="131" s="69" customFormat="1" ht="17.25"/>
    <row r="132" s="69" customFormat="1" ht="17.25"/>
    <row r="133" s="69" customFormat="1" ht="17.25"/>
    <row r="134" s="69" customFormat="1" ht="17.25"/>
    <row r="135" s="69" customFormat="1" ht="17.25"/>
    <row r="136" s="69" customFormat="1" ht="17.25"/>
    <row r="137" s="69" customFormat="1" ht="17.25"/>
    <row r="138" s="69" customFormat="1" ht="17.25"/>
    <row r="139" s="69" customFormat="1" ht="17.25"/>
    <row r="140" s="69" customFormat="1" ht="17.25"/>
    <row r="141" s="69" customFormat="1" ht="17.25"/>
    <row r="142" s="69" customFormat="1" ht="17.25"/>
    <row r="143" s="69" customFormat="1" ht="17.25"/>
    <row r="144" s="69" customFormat="1" ht="17.25"/>
    <row r="145" s="69" customFormat="1" ht="17.25"/>
    <row r="146" s="69" customFormat="1" ht="17.25"/>
    <row r="147" s="69" customFormat="1" ht="17.25"/>
    <row r="148" s="69" customFormat="1" ht="17.25"/>
    <row r="149" s="69" customFormat="1" ht="17.25"/>
    <row r="150" s="69" customFormat="1" ht="17.25"/>
    <row r="151" s="69" customFormat="1" ht="17.25"/>
    <row r="152" s="69" customFormat="1" ht="17.25"/>
    <row r="153" s="69" customFormat="1" ht="17.25"/>
    <row r="154" s="69" customFormat="1" ht="17.25"/>
    <row r="155" s="69" customFormat="1" ht="17.25"/>
    <row r="156" s="69" customFormat="1" ht="17.25"/>
    <row r="157" s="69" customFormat="1" ht="17.25"/>
    <row r="158" s="69" customFormat="1" ht="17.25"/>
    <row r="159" s="69" customFormat="1" ht="17.25"/>
    <row r="160" s="69" customFormat="1" ht="17.25"/>
    <row r="161" s="69" customFormat="1" ht="17.25"/>
    <row r="162" s="69" customFormat="1" ht="17.25"/>
    <row r="163" s="69" customFormat="1" ht="17.25"/>
    <row r="164" s="69" customFormat="1" ht="17.25"/>
    <row r="165" s="69" customFormat="1" ht="17.25"/>
    <row r="166" s="69" customFormat="1" ht="17.25"/>
    <row r="167" s="69" customFormat="1" ht="17.25"/>
    <row r="168" s="69" customFormat="1" ht="17.25"/>
    <row r="169" s="69" customFormat="1" ht="17.25"/>
    <row r="170" s="69" customFormat="1" ht="17.25"/>
    <row r="171" s="69" customFormat="1" ht="17.25"/>
    <row r="172" s="69" customFormat="1" ht="17.25"/>
    <row r="173" s="69" customFormat="1" ht="17.25"/>
    <row r="174" s="69" customFormat="1" ht="17.25"/>
    <row r="175" s="69" customFormat="1" ht="17.25"/>
    <row r="176" s="69" customFormat="1" ht="17.25"/>
    <row r="177" s="69" customFormat="1" ht="17.25"/>
    <row r="178" s="69" customFormat="1" ht="17.25"/>
    <row r="179" s="69" customFormat="1" ht="17.25"/>
    <row r="180" s="69" customFormat="1" ht="17.25"/>
    <row r="181" s="69" customFormat="1" ht="17.25"/>
    <row r="182" s="69" customFormat="1" ht="17.25"/>
    <row r="183" s="69" customFormat="1" ht="17.25"/>
    <row r="184" s="69" customFormat="1" ht="17.25"/>
    <row r="185" s="69" customFormat="1" ht="17.25"/>
    <row r="186" s="69" customFormat="1" ht="17.25"/>
    <row r="187" s="69" customFormat="1" ht="17.25"/>
    <row r="188" s="69" customFormat="1" ht="17.25"/>
    <row r="189" s="69" customFormat="1" ht="17.25"/>
    <row r="190" s="69" customFormat="1" ht="17.25"/>
    <row r="191" s="69" customFormat="1" ht="17.25"/>
    <row r="192" s="69" customFormat="1" ht="17.25"/>
    <row r="193" s="69" customFormat="1" ht="17.25"/>
    <row r="194" s="69" customFormat="1" ht="17.25"/>
    <row r="195" s="69" customFormat="1" ht="17.25"/>
    <row r="196" s="69" customFormat="1" ht="17.25"/>
    <row r="197" s="69" customFormat="1" ht="17.25"/>
    <row r="198" s="69" customFormat="1" ht="17.25"/>
    <row r="199" s="69" customFormat="1" ht="17.25"/>
    <row r="200" s="69" customFormat="1" ht="17.25"/>
    <row r="201" s="69" customFormat="1" ht="17.25"/>
    <row r="202" s="69" customFormat="1" ht="17.25"/>
    <row r="203" s="69" customFormat="1" ht="17.25"/>
    <row r="204" s="69" customFormat="1" ht="17.25"/>
    <row r="205" s="69" customFormat="1" ht="17.25"/>
    <row r="206" s="69" customFormat="1" ht="17.25"/>
    <row r="207" s="69" customFormat="1" ht="17.25"/>
    <row r="208" s="69" customFormat="1" ht="17.25"/>
    <row r="209" s="69" customFormat="1" ht="17.25"/>
    <row r="210" s="69" customFormat="1" ht="17.25"/>
    <row r="211" s="69" customFormat="1" ht="17.25"/>
    <row r="212" s="69" customFormat="1" ht="17.25"/>
    <row r="213" s="69" customFormat="1" ht="17.25"/>
    <row r="214" s="69" customFormat="1" ht="17.25"/>
    <row r="215" s="69" customFormat="1" ht="17.25"/>
    <row r="216" s="69" customFormat="1" ht="17.25"/>
    <row r="217" s="69" customFormat="1" ht="17.25"/>
    <row r="218" s="69" customFormat="1" ht="17.25"/>
    <row r="219" s="69" customFormat="1" ht="17.25"/>
    <row r="220" s="69" customFormat="1" ht="17.25"/>
    <row r="221" s="69" customFormat="1" ht="17.25"/>
    <row r="222" s="69" customFormat="1" ht="17.25"/>
    <row r="223" s="69" customFormat="1" ht="17.25"/>
    <row r="224" s="69" customFormat="1" ht="17.25"/>
    <row r="225" s="69" customFormat="1" ht="17.25"/>
    <row r="226" s="69" customFormat="1" ht="17.25"/>
    <row r="227" s="69" customFormat="1" ht="17.25"/>
    <row r="228" s="69" customFormat="1" ht="17.25"/>
    <row r="229" s="69" customFormat="1" ht="17.25"/>
    <row r="230" s="69" customFormat="1" ht="17.25"/>
    <row r="231" s="69" customFormat="1" ht="17.25"/>
    <row r="232" s="69" customFormat="1" ht="17.25"/>
    <row r="233" s="69" customFormat="1" ht="17.25"/>
    <row r="234" s="69" customFormat="1" ht="17.25"/>
    <row r="235" s="69" customFormat="1" ht="17.25"/>
    <row r="236" s="69" customFormat="1" ht="17.25"/>
    <row r="237" s="69" customFormat="1" ht="17.25"/>
    <row r="238" s="69" customFormat="1" ht="17.25"/>
    <row r="239" s="69" customFormat="1" ht="17.25"/>
    <row r="240" s="69" customFormat="1" ht="17.25"/>
    <row r="241" s="69" customFormat="1" ht="17.25"/>
    <row r="242" s="69" customFormat="1" ht="17.25"/>
    <row r="243" s="69" customFormat="1" ht="17.25"/>
    <row r="244" s="69" customFormat="1" ht="17.25"/>
    <row r="245" s="69" customFormat="1" ht="17.25"/>
  </sheetData>
  <mergeCells count="142">
    <mergeCell ref="B12:F12"/>
    <mergeCell ref="G12:O12"/>
    <mergeCell ref="P12:R12"/>
    <mergeCell ref="S12:Z12"/>
    <mergeCell ref="AA12:AE12"/>
    <mergeCell ref="AF12:AP12"/>
    <mergeCell ref="B9:G9"/>
    <mergeCell ref="H9:O9"/>
    <mergeCell ref="B11:F11"/>
    <mergeCell ref="G11:V11"/>
    <mergeCell ref="W11:Z11"/>
    <mergeCell ref="AA11:AF11"/>
    <mergeCell ref="AG11:AJ11"/>
    <mergeCell ref="U9:AB9"/>
    <mergeCell ref="B10:G10"/>
    <mergeCell ref="H10:O10"/>
    <mergeCell ref="P10:T10"/>
    <mergeCell ref="U10:AB10"/>
    <mergeCell ref="O2:AB2"/>
    <mergeCell ref="AI7:AP7"/>
    <mergeCell ref="B7:F7"/>
    <mergeCell ref="P7:U7"/>
    <mergeCell ref="AC7:AH7"/>
    <mergeCell ref="AJ6:AP6"/>
    <mergeCell ref="P9:T9"/>
    <mergeCell ref="B14:L14"/>
    <mergeCell ref="M14:R14"/>
    <mergeCell ref="S14:X14"/>
    <mergeCell ref="Y14:AD14"/>
    <mergeCell ref="AE14:AJ14"/>
    <mergeCell ref="AC9:AI10"/>
    <mergeCell ref="AJ9:AP10"/>
    <mergeCell ref="AK14:AP14"/>
    <mergeCell ref="B13:F13"/>
    <mergeCell ref="G13:P13"/>
    <mergeCell ref="Q13:U13"/>
    <mergeCell ref="V13:AP13"/>
    <mergeCell ref="V8:AB8"/>
    <mergeCell ref="B8:G8"/>
    <mergeCell ref="V7:AB7"/>
    <mergeCell ref="G7:O7"/>
    <mergeCell ref="AK11:AP11"/>
    <mergeCell ref="B16:L16"/>
    <mergeCell ref="M16:R16"/>
    <mergeCell ref="S16:X16"/>
    <mergeCell ref="Y16:AD16"/>
    <mergeCell ref="AE16:AJ16"/>
    <mergeCell ref="AK16:AP16"/>
    <mergeCell ref="B15:L15"/>
    <mergeCell ref="M15:R15"/>
    <mergeCell ref="S15:X15"/>
    <mergeCell ref="Y15:AD15"/>
    <mergeCell ref="AE15:AJ15"/>
    <mergeCell ref="AK15:AP15"/>
    <mergeCell ref="B17:L17"/>
    <mergeCell ref="M17:R17"/>
    <mergeCell ref="S17:X17"/>
    <mergeCell ref="Y17:AD17"/>
    <mergeCell ref="AE17:AJ17"/>
    <mergeCell ref="AK17:AP17"/>
    <mergeCell ref="B23:H23"/>
    <mergeCell ref="I23:AP23"/>
    <mergeCell ref="B24:H24"/>
    <mergeCell ref="I24:AP24"/>
    <mergeCell ref="B25:H25"/>
    <mergeCell ref="I25:AP25"/>
    <mergeCell ref="B20:H20"/>
    <mergeCell ref="I20:AP20"/>
    <mergeCell ref="B21:H21"/>
    <mergeCell ref="I21:AP21"/>
    <mergeCell ref="B22:H22"/>
    <mergeCell ref="I22:AP22"/>
    <mergeCell ref="B35:G35"/>
    <mergeCell ref="H35:Q35"/>
    <mergeCell ref="R35:Y35"/>
    <mergeCell ref="B33:G33"/>
    <mergeCell ref="H33:Q33"/>
    <mergeCell ref="R33:Y33"/>
    <mergeCell ref="Z33:AP33"/>
    <mergeCell ref="B30:G30"/>
    <mergeCell ref="H30:Q30"/>
    <mergeCell ref="R30:Y30"/>
    <mergeCell ref="Z30:AP30"/>
    <mergeCell ref="B31:G31"/>
    <mergeCell ref="H31:Q31"/>
    <mergeCell ref="R31:Y31"/>
    <mergeCell ref="Z31:AP31"/>
    <mergeCell ref="B36:G36"/>
    <mergeCell ref="H36:Q36"/>
    <mergeCell ref="R36:Y36"/>
    <mergeCell ref="Z35:AP35"/>
    <mergeCell ref="Z36:AP36"/>
    <mergeCell ref="B28:G28"/>
    <mergeCell ref="H28:Q28"/>
    <mergeCell ref="R28:Y28"/>
    <mergeCell ref="B29:G29"/>
    <mergeCell ref="H29:Q29"/>
    <mergeCell ref="R29:Y29"/>
    <mergeCell ref="Z28:AP28"/>
    <mergeCell ref="Z29:AP29"/>
    <mergeCell ref="B34:G34"/>
    <mergeCell ref="H34:Q34"/>
    <mergeCell ref="R34:Y34"/>
    <mergeCell ref="Z34:AP34"/>
    <mergeCell ref="B32:G32"/>
    <mergeCell ref="H32:Q32"/>
    <mergeCell ref="R32:Y32"/>
    <mergeCell ref="Z32:AP32"/>
    <mergeCell ref="B46:I46"/>
    <mergeCell ref="J46:Z46"/>
    <mergeCell ref="AA46:AH46"/>
    <mergeCell ref="AI46:AP46"/>
    <mergeCell ref="AI42:AP42"/>
    <mergeCell ref="B45:I45"/>
    <mergeCell ref="J45:Z45"/>
    <mergeCell ref="AA45:AH45"/>
    <mergeCell ref="AI45:AP45"/>
    <mergeCell ref="B43:G43"/>
    <mergeCell ref="H43:L43"/>
    <mergeCell ref="M43:N43"/>
    <mergeCell ref="O43:R43"/>
    <mergeCell ref="S43:V43"/>
    <mergeCell ref="AI43:AP43"/>
    <mergeCell ref="AI44:AP44"/>
    <mergeCell ref="AA43:AB43"/>
    <mergeCell ref="AG42:AH42"/>
    <mergeCell ref="AG43:AH43"/>
    <mergeCell ref="AC42:AF42"/>
    <mergeCell ref="AC43:AF43"/>
    <mergeCell ref="B44:I44"/>
    <mergeCell ref="J44:Z44"/>
    <mergeCell ref="AA44:AH44"/>
    <mergeCell ref="B41:D41"/>
    <mergeCell ref="E41:Z41"/>
    <mergeCell ref="AA41:AE41"/>
    <mergeCell ref="AF41:AP41"/>
    <mergeCell ref="B42:G42"/>
    <mergeCell ref="H42:L42"/>
    <mergeCell ref="M42:N42"/>
    <mergeCell ref="O42:R42"/>
    <mergeCell ref="S42:V42"/>
    <mergeCell ref="AA42:AB42"/>
  </mergeCells>
  <phoneticPr fontId="5" type="noConversion"/>
  <printOptions horizontalCentered="1"/>
  <pageMargins left="0.19685039370078741" right="0.19685039370078741" top="0.54" bottom="0.19685039370078741" header="0.31496062992125984" footer="0.31496062992125984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2:K34"/>
  <sheetViews>
    <sheetView topLeftCell="A7" zoomScale="80" zoomScaleNormal="80" workbookViewId="0">
      <selection activeCell="P14" sqref="P14"/>
    </sheetView>
  </sheetViews>
  <sheetFormatPr defaultRowHeight="13.5"/>
  <cols>
    <col min="1" max="1" width="9.109375" customWidth="1"/>
    <col min="2" max="2" width="24.21875" customWidth="1"/>
    <col min="3" max="3" width="12.33203125" customWidth="1"/>
    <col min="8" max="8" width="7.21875" customWidth="1"/>
    <col min="9" max="9" width="6.88671875" customWidth="1"/>
    <col min="11" max="11" width="12.6640625" customWidth="1"/>
  </cols>
  <sheetData>
    <row r="2" spans="1:11" ht="35.25">
      <c r="A2" s="235" t="s">
        <v>161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34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45.75" customHeight="1">
      <c r="A4" s="236" t="s">
        <v>186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20.2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40.700000000000003" customHeight="1">
      <c r="A6" s="238" t="s">
        <v>188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1" ht="36.75" customHeight="1">
      <c r="A7" s="239" t="s">
        <v>180</v>
      </c>
      <c r="B7" s="239"/>
      <c r="C7" s="239"/>
      <c r="D7" s="110"/>
      <c r="E7" s="110"/>
      <c r="F7" s="110"/>
      <c r="G7" s="110"/>
      <c r="H7" s="110"/>
      <c r="I7" s="110"/>
      <c r="J7" s="110"/>
      <c r="K7" s="110"/>
    </row>
    <row r="8" spans="1:11" ht="30.2" customHeight="1">
      <c r="A8" s="111"/>
      <c r="B8" s="121" t="s">
        <v>185</v>
      </c>
      <c r="C8" s="240" t="s">
        <v>163</v>
      </c>
      <c r="D8" s="240"/>
      <c r="E8" s="240"/>
      <c r="F8" s="240"/>
      <c r="G8" s="240"/>
      <c r="H8" s="240"/>
      <c r="I8" s="240"/>
      <c r="J8" s="240"/>
      <c r="K8" s="240"/>
    </row>
    <row r="9" spans="1:11" ht="50.1" customHeight="1">
      <c r="A9" s="120">
        <v>1</v>
      </c>
      <c r="B9" s="121" t="s">
        <v>164</v>
      </c>
      <c r="C9" s="241"/>
      <c r="D9" s="241"/>
      <c r="E9" s="241"/>
      <c r="F9" s="241"/>
      <c r="G9" s="241"/>
      <c r="H9" s="241"/>
      <c r="I9" s="241"/>
      <c r="J9" s="241"/>
      <c r="K9" s="241"/>
    </row>
    <row r="10" spans="1:11" ht="50.1" customHeight="1">
      <c r="A10" s="120">
        <v>2</v>
      </c>
      <c r="B10" s="121" t="s">
        <v>165</v>
      </c>
      <c r="C10" s="241"/>
      <c r="D10" s="241"/>
      <c r="E10" s="241"/>
      <c r="F10" s="241"/>
      <c r="G10" s="241"/>
      <c r="H10" s="241"/>
      <c r="I10" s="241"/>
      <c r="J10" s="241"/>
      <c r="K10" s="241"/>
    </row>
    <row r="11" spans="1:11" ht="50.1" customHeight="1">
      <c r="A11" s="120">
        <v>3</v>
      </c>
      <c r="B11" s="121" t="s">
        <v>166</v>
      </c>
      <c r="C11" s="241"/>
      <c r="D11" s="241"/>
      <c r="E11" s="241"/>
      <c r="F11" s="241"/>
      <c r="G11" s="241"/>
      <c r="H11" s="241"/>
      <c r="I11" s="241"/>
      <c r="J11" s="241"/>
      <c r="K11" s="241"/>
    </row>
    <row r="12" spans="1:11" ht="50.1" customHeight="1">
      <c r="A12" s="120">
        <v>4</v>
      </c>
      <c r="B12" s="121" t="s">
        <v>167</v>
      </c>
      <c r="C12" s="241"/>
      <c r="D12" s="241"/>
      <c r="E12" s="241"/>
      <c r="F12" s="241"/>
      <c r="G12" s="241"/>
      <c r="H12" s="241"/>
      <c r="I12" s="241"/>
      <c r="J12" s="241"/>
      <c r="K12" s="241"/>
    </row>
    <row r="13" spans="1:11" ht="50.1" customHeight="1">
      <c r="A13" s="120">
        <v>5</v>
      </c>
      <c r="B13" s="121" t="s">
        <v>168</v>
      </c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50.1" customHeight="1">
      <c r="A14" s="120">
        <v>6</v>
      </c>
      <c r="B14" s="121" t="s">
        <v>182</v>
      </c>
      <c r="C14" s="241"/>
      <c r="D14" s="241"/>
      <c r="E14" s="241"/>
      <c r="F14" s="241"/>
      <c r="G14" s="241"/>
      <c r="H14" s="241"/>
      <c r="I14" s="241"/>
      <c r="J14" s="241"/>
      <c r="K14" s="241"/>
    </row>
    <row r="15" spans="1:11" ht="23.25" customHeight="1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>
      <c r="A16" s="112"/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33" customHeight="1">
      <c r="A17" s="234" t="s">
        <v>169</v>
      </c>
      <c r="B17" s="234"/>
      <c r="C17" s="234"/>
      <c r="D17" s="110"/>
      <c r="E17" s="110"/>
      <c r="F17" s="110"/>
      <c r="G17" s="110"/>
      <c r="H17" s="110"/>
      <c r="I17" s="110"/>
      <c r="J17" s="110"/>
      <c r="K17" s="110"/>
    </row>
    <row r="18" spans="1:11" ht="30.2" customHeight="1">
      <c r="A18" s="111"/>
      <c r="B18" s="121" t="s">
        <v>162</v>
      </c>
      <c r="C18" s="121" t="s">
        <v>170</v>
      </c>
      <c r="D18" s="121" t="s">
        <v>171</v>
      </c>
      <c r="E18" s="240" t="s">
        <v>168</v>
      </c>
      <c r="F18" s="240"/>
      <c r="G18" s="240" t="s">
        <v>172</v>
      </c>
      <c r="H18" s="240"/>
      <c r="I18" s="240"/>
      <c r="J18" s="240" t="s">
        <v>173</v>
      </c>
      <c r="K18" s="240"/>
    </row>
    <row r="19" spans="1:11" ht="50.1" customHeight="1">
      <c r="A19" s="120">
        <v>1</v>
      </c>
      <c r="B19" s="121" t="s">
        <v>174</v>
      </c>
      <c r="C19" s="116"/>
      <c r="D19" s="117"/>
      <c r="E19" s="241"/>
      <c r="F19" s="241"/>
      <c r="G19" s="241"/>
      <c r="H19" s="241"/>
      <c r="I19" s="241"/>
      <c r="J19" s="241"/>
      <c r="K19" s="241"/>
    </row>
    <row r="20" spans="1:11" ht="50.1" customHeight="1">
      <c r="A20" s="120">
        <v>2</v>
      </c>
      <c r="B20" s="121" t="s">
        <v>175</v>
      </c>
      <c r="C20" s="117"/>
      <c r="D20" s="117"/>
      <c r="E20" s="241"/>
      <c r="F20" s="241"/>
      <c r="G20" s="241"/>
      <c r="H20" s="241"/>
      <c r="I20" s="241"/>
      <c r="J20" s="241"/>
      <c r="K20" s="241"/>
    </row>
    <row r="21" spans="1:11" ht="50.1" customHeight="1">
      <c r="A21" s="120">
        <v>3</v>
      </c>
      <c r="B21" s="121" t="s">
        <v>176</v>
      </c>
      <c r="C21" s="117"/>
      <c r="D21" s="117"/>
      <c r="E21" s="241"/>
      <c r="F21" s="241"/>
      <c r="G21" s="241"/>
      <c r="H21" s="241"/>
      <c r="I21" s="241"/>
      <c r="J21" s="241"/>
      <c r="K21" s="241"/>
    </row>
    <row r="22" spans="1:11" ht="50.1" customHeight="1">
      <c r="A22" s="120">
        <v>4</v>
      </c>
      <c r="B22" s="121" t="s">
        <v>177</v>
      </c>
      <c r="C22" s="117"/>
      <c r="D22" s="117" t="s">
        <v>178</v>
      </c>
      <c r="E22" s="241"/>
      <c r="F22" s="241"/>
      <c r="G22" s="241"/>
      <c r="H22" s="241"/>
      <c r="I22" s="241"/>
      <c r="J22" s="241"/>
      <c r="K22" s="241"/>
    </row>
    <row r="23" spans="1:11" ht="50.1" customHeight="1">
      <c r="A23" s="120">
        <v>5</v>
      </c>
      <c r="B23" s="121" t="s">
        <v>179</v>
      </c>
      <c r="C23" s="117"/>
      <c r="D23" s="117"/>
      <c r="E23" s="241"/>
      <c r="F23" s="241"/>
      <c r="G23" s="241"/>
      <c r="H23" s="241"/>
      <c r="I23" s="241"/>
      <c r="J23" s="241"/>
      <c r="K23" s="241"/>
    </row>
    <row r="24" spans="1:11" ht="31.7" customHeight="1">
      <c r="A24" s="112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27" customHeight="1">
      <c r="A25" s="243" t="s">
        <v>183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1:1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8.75">
      <c r="A27" s="110"/>
      <c r="B27" s="114"/>
      <c r="C27" s="114"/>
      <c r="D27" s="114"/>
      <c r="E27" s="114"/>
      <c r="F27" s="110"/>
      <c r="G27" s="110"/>
      <c r="H27" s="242" t="s">
        <v>184</v>
      </c>
      <c r="I27" s="242"/>
      <c r="J27" s="242"/>
      <c r="K27" s="242"/>
    </row>
    <row r="28" spans="1:11" ht="18.75">
      <c r="A28" s="115"/>
      <c r="B28" s="115"/>
      <c r="C28" s="115"/>
      <c r="D28" s="115"/>
      <c r="E28" s="115"/>
      <c r="F28" s="115"/>
      <c r="G28" s="115"/>
      <c r="H28" s="115"/>
      <c r="I28" s="122"/>
      <c r="J28" s="122"/>
      <c r="K28" s="122"/>
    </row>
    <row r="29" spans="1:11" ht="18.75">
      <c r="A29" s="110"/>
      <c r="B29" s="114"/>
      <c r="C29" s="114"/>
      <c r="D29" s="114"/>
      <c r="E29" s="114"/>
      <c r="F29" s="114"/>
      <c r="G29" s="114"/>
      <c r="H29" s="242" t="s">
        <v>181</v>
      </c>
      <c r="I29" s="242"/>
      <c r="J29" s="242"/>
      <c r="K29" s="242"/>
    </row>
    <row r="30" spans="1:11" ht="18.75">
      <c r="A30" s="110"/>
      <c r="B30" s="114"/>
      <c r="C30" s="114"/>
      <c r="D30" s="114"/>
      <c r="E30" s="114"/>
      <c r="F30" s="114"/>
      <c r="G30" s="114"/>
      <c r="H30" s="114"/>
      <c r="I30" s="122"/>
      <c r="J30" s="122"/>
      <c r="K30" s="122"/>
    </row>
    <row r="31" spans="1:11" ht="18.75">
      <c r="A31" s="115"/>
      <c r="B31" s="115"/>
      <c r="C31" s="115"/>
      <c r="D31" s="115"/>
      <c r="E31" s="115"/>
      <c r="F31" s="115"/>
      <c r="G31" s="115"/>
      <c r="H31" s="242" t="s">
        <v>187</v>
      </c>
      <c r="I31" s="242"/>
      <c r="J31" s="242"/>
      <c r="K31" s="242"/>
    </row>
    <row r="32" spans="1:1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2:11"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11">
      <c r="H34" s="106"/>
    </row>
  </sheetData>
  <mergeCells count="34">
    <mergeCell ref="H27:K27"/>
    <mergeCell ref="H29:K29"/>
    <mergeCell ref="H31:K31"/>
    <mergeCell ref="J19:K19"/>
    <mergeCell ref="J20:K20"/>
    <mergeCell ref="J21:K21"/>
    <mergeCell ref="J22:K22"/>
    <mergeCell ref="J23:K23"/>
    <mergeCell ref="A25:K25"/>
    <mergeCell ref="G19:I19"/>
    <mergeCell ref="G20:I20"/>
    <mergeCell ref="G21:I21"/>
    <mergeCell ref="G22:I22"/>
    <mergeCell ref="G23:I23"/>
    <mergeCell ref="E21:F21"/>
    <mergeCell ref="E22:F22"/>
    <mergeCell ref="E23:F23"/>
    <mergeCell ref="E18:F18"/>
    <mergeCell ref="G18:I18"/>
    <mergeCell ref="J18:K18"/>
    <mergeCell ref="E19:F19"/>
    <mergeCell ref="E20:F20"/>
    <mergeCell ref="A17:C17"/>
    <mergeCell ref="A2:K2"/>
    <mergeCell ref="A4:K4"/>
    <mergeCell ref="A6:K6"/>
    <mergeCell ref="A7:C7"/>
    <mergeCell ref="C8:K8"/>
    <mergeCell ref="C9:K9"/>
    <mergeCell ref="C10:K10"/>
    <mergeCell ref="C11:K11"/>
    <mergeCell ref="C12:K12"/>
    <mergeCell ref="C13:K13"/>
    <mergeCell ref="C14:K14"/>
  </mergeCells>
  <phoneticPr fontId="5" type="noConversion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무이자</vt:lpstr>
      <vt:lpstr>변동비</vt:lpstr>
      <vt:lpstr>기업현황표</vt:lpstr>
      <vt:lpstr>2차협력사 개설요청서(공문)</vt:lpstr>
      <vt:lpstr>_3월</vt:lpstr>
      <vt:lpstr>기업현황표!Print_Area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hns</dc:creator>
  <cp:lastModifiedBy>천용훈</cp:lastModifiedBy>
  <cp:lastPrinted>2018-09-07T07:01:36Z</cp:lastPrinted>
  <dcterms:created xsi:type="dcterms:W3CDTF">2012-01-27T06:25:48Z</dcterms:created>
  <dcterms:modified xsi:type="dcterms:W3CDTF">2024-01-29T05:29:49Z</dcterms:modified>
</cp:coreProperties>
</file>